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4310" windowHeight="11100" tabRatio="944" firstSheet="18" activeTab="43"/>
  </bookViews>
  <sheets>
    <sheet name="таб1 выр" sheetId="1" r:id="rId1"/>
    <sheet name="таб2 сбал" sheetId="2" r:id="rId2"/>
    <sheet name="гранты Главы" sheetId="3" r:id="rId3"/>
    <sheet name="таб 1" sheetId="4" r:id="rId4"/>
    <sheet name="таб 2" sheetId="5" r:id="rId5"/>
    <sheet name="таб 3" sheetId="6" r:id="rId6"/>
    <sheet name="таб 4" sheetId="7" r:id="rId7"/>
    <sheet name="таб 5" sheetId="8" r:id="rId8"/>
    <sheet name="таб 6" sheetId="9" r:id="rId9"/>
    <sheet name="таб 7" sheetId="10" r:id="rId10"/>
    <sheet name="таб 8" sheetId="11" r:id="rId11"/>
    <sheet name="таб 9" sheetId="12" r:id="rId12"/>
    <sheet name="таб 10" sheetId="13" r:id="rId13"/>
    <sheet name="таб 11" sheetId="14" r:id="rId14"/>
    <sheet name="таб 12" sheetId="15" r:id="rId15"/>
    <sheet name="таб 13" sheetId="16" r:id="rId16"/>
    <sheet name="таб 14" sheetId="17" r:id="rId17"/>
    <sheet name="таб 15" sheetId="18" r:id="rId18"/>
    <sheet name="таб 16" sheetId="19" r:id="rId19"/>
    <sheet name="таб 17" sheetId="20" r:id="rId20"/>
    <sheet name="таб1" sheetId="21" r:id="rId21"/>
    <sheet name="таб2" sheetId="22" r:id="rId22"/>
    <sheet name="таб3" sheetId="23" r:id="rId23"/>
    <sheet name="таб4" sheetId="24" r:id="rId24"/>
    <sheet name="таб5" sheetId="25" r:id="rId25"/>
    <sheet name="таб6" sheetId="26" r:id="rId26"/>
    <sheet name="таб7" sheetId="27" r:id="rId27"/>
    <sheet name="таб8" sheetId="28" r:id="rId28"/>
    <sheet name="таб9" sheetId="29" r:id="rId29"/>
    <sheet name="таб10" sheetId="30" r:id="rId30"/>
    <sheet name="таб11" sheetId="31" r:id="rId31"/>
    <sheet name="таб12" sheetId="32" r:id="rId32"/>
    <sheet name="таб13" sheetId="33" r:id="rId33"/>
    <sheet name="таб14" sheetId="34" r:id="rId34"/>
    <sheet name="таб15" sheetId="35" r:id="rId35"/>
    <sheet name="таб16" sheetId="36" r:id="rId36"/>
    <sheet name="таб17" sheetId="37" r:id="rId37"/>
    <sheet name="таб18" sheetId="38" r:id="rId38"/>
    <sheet name="таб19" sheetId="39" r:id="rId39"/>
    <sheet name="таб20" sheetId="40" r:id="rId40"/>
    <sheet name="табл21" sheetId="41" r:id="rId41"/>
    <sheet name="табл1" sheetId="42" r:id="rId42"/>
    <sheet name="табл2" sheetId="43" r:id="rId43"/>
    <sheet name="табл3" sheetId="44" r:id="rId44"/>
  </sheets>
  <definedNames>
    <definedName name="_xlnm.Print_Titles" localSheetId="15">'таб 13'!$7:$7</definedName>
    <definedName name="_xlnm.Print_Area" localSheetId="15">'таб 13'!$A$1:$E$26</definedName>
    <definedName name="_xlnm.Print_Area" localSheetId="18">'таб 16'!$A$1:$E$18</definedName>
    <definedName name="_xlnm.Print_Area" localSheetId="19">'таб 17'!$A$1:$E$26</definedName>
    <definedName name="_xlnm.Print_Area" localSheetId="20">'таб1'!$A$1:$E$22</definedName>
    <definedName name="_xlnm.Print_Area" localSheetId="0">'таб1 выр'!$A$1:$E$29</definedName>
    <definedName name="_xlnm.Print_Area" localSheetId="33">'таб14'!$A$1:$E$21</definedName>
    <definedName name="_xlnm.Print_Area" localSheetId="34">'таб15'!$A$1:$E$13</definedName>
    <definedName name="_xlnm.Print_Area" localSheetId="35">'таб16'!$A$1:$E$10</definedName>
    <definedName name="_xlnm.Print_Area" localSheetId="24">'таб5'!$A$1:$E$26</definedName>
  </definedNames>
  <calcPr fullCalcOnLoad="1"/>
</workbook>
</file>

<file path=xl/sharedStrings.xml><?xml version="1.0" encoding="utf-8"?>
<sst xmlns="http://schemas.openxmlformats.org/spreadsheetml/2006/main" count="1020" uniqueCount="149">
  <si>
    <t>(тыс. рублей)</t>
  </si>
  <si>
    <t>№ п/п</t>
  </si>
  <si>
    <t xml:space="preserve">Наименование </t>
  </si>
  <si>
    <t>Сумма на год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</si>
  <si>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</si>
  <si>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</si>
  <si>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</si>
  <si>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</si>
  <si>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</si>
  <si>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</si>
  <si>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</si>
  <si>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</si>
  <si>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</si>
  <si>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</si>
  <si>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</si>
  <si>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</si>
  <si>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</si>
  <si>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</si>
  <si>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</si>
  <si>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</si>
  <si>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</si>
  <si>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</si>
  <si>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</si>
  <si>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№</t>
  </si>
  <si>
    <t>Бай-Тайгинский район</t>
  </si>
  <si>
    <t>Барун-Хемчикский район</t>
  </si>
  <si>
    <t>Дзун-Хемчикский район</t>
  </si>
  <si>
    <t>Каа-Хемский район</t>
  </si>
  <si>
    <t>Кызылский район</t>
  </si>
  <si>
    <t xml:space="preserve">Монгун-Тайгинский район </t>
  </si>
  <si>
    <t>Овюрский район</t>
  </si>
  <si>
    <t>Пий-Хемский район</t>
  </si>
  <si>
    <t>Сут-Хольский район</t>
  </si>
  <si>
    <t>Тандинский район</t>
  </si>
  <si>
    <t>Тес-Хемский район</t>
  </si>
  <si>
    <t xml:space="preserve">Тере-Хольский район      </t>
  </si>
  <si>
    <t>Улуг-Хемский район</t>
  </si>
  <si>
    <t>Чаа-Хольский район</t>
  </si>
  <si>
    <t>Чеди-Хольский район</t>
  </si>
  <si>
    <t>Эрзинский район</t>
  </si>
  <si>
    <t xml:space="preserve"> г. Ак-Довурак</t>
  </si>
  <si>
    <t xml:space="preserve">Сумма на год </t>
  </si>
  <si>
    <t>Дзун-Хемчикский</t>
  </si>
  <si>
    <t>в том числе:</t>
  </si>
  <si>
    <t>ИСПОЛНЕНИЕ</t>
  </si>
  <si>
    <t>Исполнено</t>
  </si>
  <si>
    <t xml:space="preserve">ИСПОЛНЕНИЕ </t>
  </si>
  <si>
    <t xml:space="preserve">Исполнено </t>
  </si>
  <si>
    <t xml:space="preserve">                  ИСПОЛНЕНИЕ </t>
  </si>
  <si>
    <t xml:space="preserve">Дзун-Хемчикский </t>
  </si>
  <si>
    <t>г. Кызыл</t>
  </si>
  <si>
    <t xml:space="preserve"> </t>
  </si>
  <si>
    <t>% исполнения</t>
  </si>
  <si>
    <t xml:space="preserve"> ИСПОЛНЕНИЕ</t>
  </si>
  <si>
    <t xml:space="preserve"> ИСПОЛНЕНИЕ </t>
  </si>
  <si>
    <t>Сумма на год , всего</t>
  </si>
  <si>
    <t>общие образовательные учреждения</t>
  </si>
  <si>
    <t>дошкольные образовательные учреждения</t>
  </si>
  <si>
    <t>за счет средств, поступивших от государственной корпорации "Фонд содействия реформированию ЖКХ"</t>
  </si>
  <si>
    <t>г. Ак-Довурак</t>
  </si>
  <si>
    <t>Каа-Хемский</t>
  </si>
  <si>
    <t>Наименование ОМСУ</t>
  </si>
  <si>
    <t>Тоджинский район</t>
  </si>
  <si>
    <t xml:space="preserve">ИТОГО </t>
  </si>
  <si>
    <t xml:space="preserve">к Закону Республики Тыва </t>
  </si>
  <si>
    <t>"Об исполнении республиканского</t>
  </si>
  <si>
    <t>Таблица 1</t>
  </si>
  <si>
    <t>Таблица 2</t>
  </si>
  <si>
    <t>Таблица 3</t>
  </si>
  <si>
    <t>Приложение 9</t>
  </si>
  <si>
    <t>приложения 9</t>
  </si>
  <si>
    <t>Приложение 10</t>
  </si>
  <si>
    <t>приложения 10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</si>
  <si>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</si>
  <si>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</si>
  <si>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</si>
  <si>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</si>
  <si>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</si>
  <si>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</si>
  <si>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</si>
  <si>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</si>
  <si>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</si>
  <si>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Таблица 13</t>
  </si>
  <si>
    <t>Таблица 14</t>
  </si>
  <si>
    <t>Приложение 11</t>
  </si>
  <si>
    <t>приложения 11</t>
  </si>
  <si>
    <t>Приложение 12</t>
  </si>
  <si>
    <t>Таблица 15</t>
  </si>
  <si>
    <t>Таблица 16</t>
  </si>
  <si>
    <t>Таблица 17</t>
  </si>
  <si>
    <t>Таблица 18</t>
  </si>
  <si>
    <t>Таблица 19</t>
  </si>
  <si>
    <t>Таблица 20</t>
  </si>
  <si>
    <t>приложения 12</t>
  </si>
  <si>
    <t>бюджета Республики Тыва за 2017 год"</t>
  </si>
  <si>
    <t>дотаций на выравнивание бюджетной обеспеченности муниципальных районов (городских округов) Республики Тыва за 2017 год</t>
  </si>
  <si>
    <t xml:space="preserve"> дотаций на поддержку мер по обеспечению сбалансированности бюджетов муниципальных районов (городских округов) Республики Тыва за 2017 год</t>
  </si>
  <si>
    <t xml:space="preserve"> субсидий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 за 2017 год</t>
  </si>
  <si>
    <t>субсидий на приобретение автономных систем электроснабжения за 2017 год</t>
  </si>
  <si>
    <t>субсидий бюджетам муниципальных районов (городских округов)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 за 2017 год</t>
  </si>
  <si>
    <t>субсидий на закупку и доставку угля для казенных, бюджетных и автономных учреждений расположенных в труднодоступных населенных пунктах за 2017 год</t>
  </si>
  <si>
    <t>субсидий  на долевое финансирование подготовки документов территориального планирования за 2017 год</t>
  </si>
  <si>
    <t>субсидий на оздоровление детей и подростков за 2017 год</t>
  </si>
  <si>
    <t>субсидий на обеспечение мероприятий по переселению граждан из аварийного жилищного фонда за 2017 год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</si>
  <si>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 за 2017 год</t>
  </si>
  <si>
    <t>субсидий на реализацию мероприятий по оказанию поддержки детям, оказавшимся в трудной жизненной ситуации, за 2017 год</t>
  </si>
  <si>
    <t>субсидий на создание в общеобразовательных организациях, расположенных в сельской местности, условий для занятия физической культурой и спортом в рамках государственной программы Российской Федерации «Развитие образования» на 2013-2020 годы, за 2017 год</t>
  </si>
  <si>
    <t>субсидий на поддержку экономического и социального развития коренных и малочисленных народов Севера, Сибири и Дальнего Востока за 2017 год</t>
  </si>
  <si>
    <t>субсидий  на выполнение мероприятий ФЦП "Доступная среда на 2011-2020 годы" за 2017 год</t>
  </si>
  <si>
    <t xml:space="preserve"> субвенций на реализацию Закона Республики Тыва "О предоставлении субвенций местным бюджетам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 за 2017 год</t>
  </si>
  <si>
    <t xml:space="preserve"> субвенций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 за 2017 год</t>
  </si>
  <si>
    <t xml:space="preserve"> субвенций на реализацию Закона Республики Тыва "О мерах социальной поддержки ветеранов труда и тружеников тыла" за 2017 год</t>
  </si>
  <si>
    <t xml:space="preserve"> субвенций на реализацию Закона Республики Тыва "О порядке назначения и выплаты ежемесячного пособия на ребенка" за 2017 год</t>
  </si>
  <si>
    <t xml:space="preserve"> субвенций на реализацию Закона Республики Тыва "О мерах социальной поддержки реабилитированных лиц и лиц, признанных пострадавшими от политических репрессий" за 2017 год</t>
  </si>
  <si>
    <t xml:space="preserve"> субвенций на оплату жилищно-коммунальных услуг отдельным категориям граждан за 2017 год</t>
  </si>
  <si>
    <t xml:space="preserve"> субвенций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за 2017 год</t>
  </si>
  <si>
    <t xml:space="preserve"> субвенций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 за 2017 год</t>
  </si>
  <si>
    <t>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2017 год</t>
  </si>
  <si>
    <t xml:space="preserve"> субвенций на осуществление переданных полномочий по образованию и организации деятельности комиссий по делам несовершеннолетних за  2017 год</t>
  </si>
  <si>
    <t xml:space="preserve"> субвенций на осуществление государственных полномочий по созданию, организации и обеспечению деятельности административных комиссий за 2017 год</t>
  </si>
  <si>
    <t xml:space="preserve"> субвенций на предоставление гражданам субсидий на оплату жилого помещения и коммунальных услуг за 2017 год</t>
  </si>
  <si>
    <t xml:space="preserve"> субвенций на осуществление первичного воинского учета на территориях, где отсутствуют военные комиссариаты за 2017 год</t>
  </si>
  <si>
    <t>субвенций на реализацию Закона Республики Тыва от 16 августа 2000 г. № 543 "О погребении и похоронном деле в Республике Тыва" за 2017 год</t>
  </si>
  <si>
    <t>субвенций на компенсацию расходов на оплату жилых помещений, отопления и освещения педагогическим работникам, проживающими и работающим в сельской местности,  за 2017 год</t>
  </si>
  <si>
    <t xml:space="preserve"> субвенций на осуществление государственных полномочий по установлению запрета на розничную продажу алкогольной продукции в Республике Тыва за 2017 год</t>
  </si>
  <si>
    <t>межбюджетных трансфертов, передаваемых бюджетам муниципальных районов для компенсации дополнительных расходов, возникших в результате решений, принятых органами власти другого уровня,  за 2017 год</t>
  </si>
  <si>
    <t xml:space="preserve"> субвенций на обеспечение равной доступности услуг общественного транспорта  для отдельных категорий граждан за 2017 год</t>
  </si>
  <si>
    <t>Тождинский</t>
  </si>
  <si>
    <t xml:space="preserve">Тес-Хемский </t>
  </si>
  <si>
    <t>субсидий реализацию мероприятий подпрограммы "Устойчивое развитие сельских территорий Республики Тыва на 2014-2017 годы и на преиод до 2020 года" государственной программы Республики Тыва "Развитие сельского хозяйства и регулирование рынков сельскохозяйственной продукции, сырья и продовольствия в Республике Тыва на 2014-2020годы</t>
  </si>
  <si>
    <t>субсидий на содержание детей чабанов, в интернатах образовательных учреждений Республики Тыва на 2017 год</t>
  </si>
  <si>
    <t xml:space="preserve">Эрзинский </t>
  </si>
  <si>
    <t xml:space="preserve"> субсдии бюджетам муниципальных районов (городских округов) на компенсацию отдельным категориям граждан оплаты взноса на капитальный ремонт общего имущества в многоквартирном доме  за 2017 год</t>
  </si>
  <si>
    <t>субсидий на поддержку отрасли культуры за 2017 год</t>
  </si>
  <si>
    <t>субсидий на реализацию мероприятий в рамках подпрограммы "Обеспечение организаций жилищно-коммунального хозяйства Республики Тыва специализированной техникой на 2014-2020годы" государственной программы Республики Тыва "Повышение эффективности и надежности функционирования жилищно-коммунального хозяйства Республики Тыва на 2014-2020 годы" за 2017 год</t>
  </si>
  <si>
    <t>Таблица 21</t>
  </si>
  <si>
    <t>субсидий на поддержку обустройства мест массового отдыха населения (городских парков) за 2017 год</t>
  </si>
  <si>
    <t>субсидий на поддержку муниципальных программ формирования современной городской среды за 2017 год</t>
  </si>
  <si>
    <t>субсидии на поддержку творческой деятельсности муниципальных театров в городах численностью до 300 тысяч жителей за 2017 год</t>
  </si>
  <si>
    <t>На обеспечение развития и укрепления материально-технической базы муниципальных домов культуры</t>
  </si>
  <si>
    <t>На поддержку творческой деятельности муниципальных театров в городах с численностью населения до 300 тысяч человек</t>
  </si>
  <si>
    <t>Всего</t>
  </si>
  <si>
    <t>Дошкольные образовательные организации</t>
  </si>
  <si>
    <t xml:space="preserve">Овюрский </t>
  </si>
  <si>
    <t>Организации дополнительного образования детей</t>
  </si>
  <si>
    <t>дотаций на Гранты Главы Республики Тыва за 2017 год</t>
  </si>
  <si>
    <t>субсидий на софинансирование расходных обязательств муниципальных образований для организации регулирования пассажироперевозок за 2017 год</t>
  </si>
  <si>
    <t xml:space="preserve">иных межбюджетных трансфертов на реализацию мероприятий по укреплению единства российской нации и этнокультурному развитию народов России за 2017 год
</t>
  </si>
  <si>
    <t xml:space="preserve"> иных межбюджетных трансфертов,  на мероприятия в рамках государственной программы Республики Тыва "Укрепление гражданского единства и национально-культурное развитие народов Республики  Тыва на 2017-2019 годы, за 2017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</si>
</sst>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_ ;[Red]\-#,##0.0\ "/>
    <numFmt numFmtId="170" formatCode="0.000"/>
    <numFmt numFmtId="171" formatCode="#,##0.000"/>
    <numFmt numFmtId="172" formatCode="#,##0.00_р_."/>
    <numFmt numFmtId="173" formatCode="#,##0.00_ ;[Red]\-#,##0.00\ "/>
    <numFmt numFmtId="174" formatCode="#,##0.000_ ;[Red]\-#,##0.000\ "/>
    <numFmt numFmtId="175" formatCode="#,##0.0000_ ;[Red]\-#,##0.0000\ "/>
    <numFmt numFmtId="176" formatCode="#,##0.0000;[Red]\-#,##0.0000;0.0000"/>
    <numFmt numFmtId="177" formatCode="#,##0.0_р_."/>
    <numFmt numFmtId="178" formatCode="0.0"/>
    <numFmt numFmtId="179" formatCode="#,##0.00000"/>
    <numFmt numFmtId="180" formatCode="#,##0.000;[Red]\-#,##0.000;0.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_р_.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_ ;[Red]\-#,##0\ "/>
    <numFmt numFmtId="194" formatCode="0.0000000000"/>
    <numFmt numFmtId="195" formatCode="0.0000000000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72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71">
      <alignment/>
      <protection/>
    </xf>
    <xf numFmtId="0" fontId="2" fillId="0" borderId="0" xfId="71" applyBorder="1">
      <alignment/>
      <protection/>
    </xf>
    <xf numFmtId="0" fontId="26" fillId="0" borderId="0" xfId="71" applyFont="1" applyBorder="1">
      <alignment/>
      <protection/>
    </xf>
    <xf numFmtId="0" fontId="26" fillId="0" borderId="0" xfId="71" applyFont="1">
      <alignment/>
      <protection/>
    </xf>
    <xf numFmtId="0" fontId="5" fillId="0" borderId="0" xfId="71" applyNumberFormat="1" applyFont="1" applyFill="1" applyBorder="1" applyAlignment="1" applyProtection="1">
      <alignment vertical="top"/>
      <protection/>
    </xf>
    <xf numFmtId="14" fontId="27" fillId="0" borderId="0" xfId="71" applyNumberFormat="1" applyFont="1" applyFill="1" applyBorder="1" applyAlignment="1">
      <alignment horizontal="left" vertical="top" wrapText="1"/>
      <protection/>
    </xf>
    <xf numFmtId="2" fontId="5" fillId="0" borderId="0" xfId="71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14" xfId="71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8" fontId="1" fillId="0" borderId="19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10" xfId="65" applyNumberFormat="1" applyFont="1" applyFill="1" applyBorder="1" applyAlignment="1">
      <alignment horizontal="center" vertical="center" wrapText="1"/>
      <protection/>
    </xf>
    <xf numFmtId="168" fontId="1" fillId="0" borderId="15" xfId="65" applyNumberFormat="1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/>
    </xf>
    <xf numFmtId="168" fontId="1" fillId="0" borderId="0" xfId="65" applyNumberFormat="1" applyFont="1" applyFill="1" applyBorder="1" applyAlignment="1">
      <alignment horizontal="center" vertical="center" wrapText="1"/>
      <protection/>
    </xf>
    <xf numFmtId="168" fontId="1" fillId="0" borderId="0" xfId="0" applyNumberFormat="1" applyFont="1" applyFill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71" applyNumberFormat="1" applyFont="1" applyFill="1" applyBorder="1" applyAlignment="1" applyProtection="1">
      <alignment horizontal="center" vertical="center"/>
      <protection/>
    </xf>
    <xf numFmtId="0" fontId="31" fillId="0" borderId="0" xfId="71" applyFont="1" applyFill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1" fillId="0" borderId="21" xfId="0" applyFont="1" applyBorder="1" applyAlignment="1">
      <alignment/>
    </xf>
    <xf numFmtId="169" fontId="4" fillId="0" borderId="18" xfId="0" applyNumberFormat="1" applyFont="1" applyBorder="1" applyAlignment="1">
      <alignment horizontal="center" vertical="center" wrapText="1"/>
    </xf>
    <xf numFmtId="168" fontId="3" fillId="0" borderId="18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center"/>
    </xf>
    <xf numFmtId="169" fontId="4" fillId="0" borderId="13" xfId="0" applyNumberFormat="1" applyFont="1" applyBorder="1" applyAlignment="1">
      <alignment horizontal="center" vertical="center" wrapText="1"/>
    </xf>
    <xf numFmtId="169" fontId="3" fillId="0" borderId="18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0" fillId="0" borderId="0" xfId="0" applyNumberFormat="1" applyAlignment="1">
      <alignment/>
    </xf>
    <xf numFmtId="0" fontId="1" fillId="0" borderId="10" xfId="71" applyNumberFormat="1" applyFont="1" applyFill="1" applyBorder="1" applyAlignment="1" applyProtection="1">
      <alignment horizontal="center" vertical="center"/>
      <protection/>
    </xf>
    <xf numFmtId="0" fontId="1" fillId="0" borderId="15" xfId="71" applyNumberFormat="1" applyFont="1" applyFill="1" applyBorder="1" applyAlignment="1" applyProtection="1">
      <alignment horizontal="center" vertical="center"/>
      <protection/>
    </xf>
    <xf numFmtId="0" fontId="26" fillId="0" borderId="18" xfId="71" applyFont="1" applyBorder="1">
      <alignment/>
      <protection/>
    </xf>
    <xf numFmtId="169" fontId="3" fillId="0" borderId="18" xfId="71" applyNumberFormat="1" applyFont="1" applyFill="1" applyBorder="1" applyAlignment="1" applyProtection="1">
      <alignment horizontal="center" vertical="center"/>
      <protection/>
    </xf>
    <xf numFmtId="169" fontId="1" fillId="0" borderId="10" xfId="71" applyNumberFormat="1" applyFont="1" applyBorder="1" applyAlignment="1">
      <alignment horizontal="center" vertical="center"/>
      <protection/>
    </xf>
    <xf numFmtId="169" fontId="1" fillId="0" borderId="15" xfId="71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1" fillId="0" borderId="19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69" fontId="1" fillId="0" borderId="11" xfId="0" applyNumberFormat="1" applyFont="1" applyBorder="1" applyAlignment="1">
      <alignment horizontal="center" vertical="center"/>
    </xf>
    <xf numFmtId="169" fontId="32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168" fontId="1" fillId="0" borderId="1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" fillId="0" borderId="16" xfId="0" applyFont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69" fontId="1" fillId="0" borderId="10" xfId="0" applyNumberFormat="1" applyFont="1" applyBorder="1" applyAlignment="1">
      <alignment horizontal="center" vertical="center"/>
    </xf>
    <xf numFmtId="0" fontId="1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 applyAlignment="1">
      <alignment horizontal="right"/>
      <protection/>
    </xf>
    <xf numFmtId="0" fontId="28" fillId="0" borderId="0" xfId="67" applyFont="1" applyFill="1" applyBorder="1" applyAlignment="1">
      <alignment horizontal="center" vertical="center" wrapText="1"/>
      <protection/>
    </xf>
    <xf numFmtId="0" fontId="3" fillId="0" borderId="0" xfId="67" applyFont="1" applyAlignment="1">
      <alignment horizontal="center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1" fillId="0" borderId="12" xfId="67" applyFont="1" applyBorder="1" applyAlignment="1">
      <alignment horizontal="center"/>
      <protection/>
    </xf>
    <xf numFmtId="0" fontId="1" fillId="0" borderId="12" xfId="67" applyFont="1" applyBorder="1" applyAlignment="1">
      <alignment/>
      <protection/>
    </xf>
    <xf numFmtId="168" fontId="1" fillId="0" borderId="15" xfId="67" applyNumberFormat="1" applyFont="1" applyBorder="1" applyAlignment="1">
      <alignment horizontal="center"/>
      <protection/>
    </xf>
    <xf numFmtId="0" fontId="1" fillId="0" borderId="13" xfId="67" applyFont="1" applyBorder="1" applyAlignment="1">
      <alignment horizontal="center"/>
      <protection/>
    </xf>
    <xf numFmtId="0" fontId="4" fillId="0" borderId="13" xfId="67" applyFont="1" applyBorder="1" applyAlignment="1">
      <alignment horizontal="left" vertical="center" wrapText="1"/>
      <protection/>
    </xf>
    <xf numFmtId="0" fontId="1" fillId="0" borderId="0" xfId="67" applyFont="1" applyFill="1" applyAlignment="1">
      <alignment/>
      <protection/>
    </xf>
    <xf numFmtId="168" fontId="1" fillId="0" borderId="10" xfId="67" applyNumberFormat="1" applyFont="1" applyBorder="1" applyAlignment="1">
      <alignment horizontal="center"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right"/>
      <protection/>
    </xf>
    <xf numFmtId="0" fontId="6" fillId="0" borderId="12" xfId="55" applyFont="1" applyBorder="1" applyAlignment="1">
      <alignment horizontal="center"/>
      <protection/>
    </xf>
    <xf numFmtId="0" fontId="6" fillId="0" borderId="15" xfId="55" applyFont="1" applyBorder="1" applyAlignment="1">
      <alignment/>
      <protection/>
    </xf>
    <xf numFmtId="169" fontId="6" fillId="0" borderId="15" xfId="55" applyNumberFormat="1" applyFont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28" fillId="0" borderId="13" xfId="55" applyFont="1" applyBorder="1" applyAlignment="1">
      <alignment horizontal="center"/>
      <protection/>
    </xf>
    <xf numFmtId="0" fontId="33" fillId="0" borderId="18" xfId="55" applyFont="1" applyBorder="1" applyAlignment="1">
      <alignment horizontal="left" vertical="center" wrapText="1"/>
      <protection/>
    </xf>
    <xf numFmtId="169" fontId="33" fillId="0" borderId="18" xfId="55" applyNumberFormat="1" applyFont="1" applyBorder="1" applyAlignment="1">
      <alignment horizontal="center" vertical="center" wrapText="1"/>
      <protection/>
    </xf>
    <xf numFmtId="0" fontId="28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/>
      <protection/>
    </xf>
    <xf numFmtId="168" fontId="1" fillId="0" borderId="15" xfId="55" applyNumberFormat="1" applyFont="1" applyFill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0" fontId="4" fillId="0" borderId="22" xfId="55" applyFont="1" applyBorder="1" applyAlignment="1">
      <alignment horizontal="left" vertical="center" wrapText="1"/>
      <protection/>
    </xf>
    <xf numFmtId="168" fontId="4" fillId="0" borderId="18" xfId="55" applyNumberFormat="1" applyFont="1" applyBorder="1" applyAlignment="1">
      <alignment horizontal="center" vertical="center" wrapText="1"/>
      <protection/>
    </xf>
    <xf numFmtId="0" fontId="1" fillId="0" borderId="0" xfId="63" applyFont="1">
      <alignment/>
      <protection/>
    </xf>
    <xf numFmtId="0" fontId="0" fillId="0" borderId="0" xfId="63">
      <alignment/>
      <protection/>
    </xf>
    <xf numFmtId="0" fontId="3" fillId="0" borderId="0" xfId="63" applyFont="1" applyBorder="1" applyAlignment="1">
      <alignment horizontal="center"/>
      <protection/>
    </xf>
    <xf numFmtId="0" fontId="28" fillId="0" borderId="0" xfId="63" applyFont="1" applyFill="1" applyBorder="1" applyAlignment="1">
      <alignment horizontal="center" vertical="center" wrapText="1"/>
      <protection/>
    </xf>
    <xf numFmtId="0" fontId="3" fillId="0" borderId="20" xfId="58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left" vertical="center" wrapText="1"/>
      <protection/>
    </xf>
    <xf numFmtId="169" fontId="1" fillId="0" borderId="15" xfId="82" applyNumberFormat="1" applyFont="1" applyBorder="1" applyAlignment="1">
      <alignment horizontal="center"/>
    </xf>
    <xf numFmtId="169" fontId="1" fillId="0" borderId="15" xfId="58" applyNumberFormat="1" applyFont="1" applyBorder="1" applyAlignment="1">
      <alignment horizontal="center" wrapText="1"/>
      <protection/>
    </xf>
    <xf numFmtId="169" fontId="1" fillId="0" borderId="15" xfId="58" applyNumberFormat="1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0" fontId="4" fillId="0" borderId="18" xfId="58" applyFont="1" applyBorder="1" applyAlignment="1">
      <alignment horizontal="left" wrapText="1"/>
      <protection/>
    </xf>
    <xf numFmtId="169" fontId="3" fillId="0" borderId="18" xfId="58" applyNumberFormat="1" applyFont="1" applyBorder="1" applyAlignment="1">
      <alignment horizontal="center"/>
      <protection/>
    </xf>
    <xf numFmtId="0" fontId="1" fillId="0" borderId="0" xfId="63" applyFont="1" applyFill="1" applyAlignment="1">
      <alignment/>
      <protection/>
    </xf>
    <xf numFmtId="0" fontId="3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center" vertical="center"/>
      <protection/>
    </xf>
    <xf numFmtId="0" fontId="1" fillId="0" borderId="12" xfId="63" applyFont="1" applyBorder="1" applyAlignment="1">
      <alignment horizontal="center"/>
      <protection/>
    </xf>
    <xf numFmtId="0" fontId="1" fillId="0" borderId="15" xfId="63" applyFont="1" applyBorder="1" applyAlignment="1">
      <alignment/>
      <protection/>
    </xf>
    <xf numFmtId="168" fontId="1" fillId="0" borderId="15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4" fillId="0" borderId="18" xfId="63" applyFont="1" applyBorder="1" applyAlignment="1">
      <alignment horizontal="left" vertical="center" wrapText="1"/>
      <protection/>
    </xf>
    <xf numFmtId="168" fontId="4" fillId="0" borderId="18" xfId="63" applyNumberFormat="1" applyFont="1" applyBorder="1" applyAlignment="1">
      <alignment horizontal="center" vertical="center" wrapText="1"/>
      <protection/>
    </xf>
    <xf numFmtId="168" fontId="3" fillId="0" borderId="18" xfId="63" applyNumberFormat="1" applyFont="1" applyBorder="1" applyAlignment="1">
      <alignment horizontal="center"/>
      <protection/>
    </xf>
    <xf numFmtId="0" fontId="1" fillId="0" borderId="15" xfId="0" applyFont="1" applyBorder="1" applyAlignment="1">
      <alignment horizontal="center" vertical="center" wrapText="1"/>
    </xf>
    <xf numFmtId="168" fontId="1" fillId="0" borderId="17" xfId="65" applyNumberFormat="1" applyFont="1" applyFill="1" applyBorder="1" applyAlignment="1">
      <alignment horizontal="center" vertical="center" wrapText="1"/>
      <protection/>
    </xf>
    <xf numFmtId="172" fontId="32" fillId="24" borderId="0" xfId="0" applyNumberFormat="1" applyFont="1" applyFill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/>
    </xf>
    <xf numFmtId="0" fontId="1" fillId="0" borderId="15" xfId="63" applyFont="1" applyBorder="1" applyAlignment="1">
      <alignment horizontal="center"/>
      <protection/>
    </xf>
    <xf numFmtId="0" fontId="4" fillId="0" borderId="21" xfId="63" applyFont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3" fillId="0" borderId="10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71" applyFont="1" applyBorder="1" applyAlignment="1">
      <alignment horizontal="center" vertical="center" wrapText="1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/>
      <protection/>
    </xf>
    <xf numFmtId="0" fontId="1" fillId="0" borderId="16" xfId="68" applyFont="1" applyBorder="1" applyAlignment="1">
      <alignment/>
      <protection/>
    </xf>
    <xf numFmtId="168" fontId="1" fillId="0" borderId="10" xfId="68" applyNumberFormat="1" applyFont="1" applyBorder="1" applyAlignment="1">
      <alignment horizontal="center"/>
      <protection/>
    </xf>
    <xf numFmtId="0" fontId="1" fillId="0" borderId="15" xfId="68" applyFont="1" applyBorder="1" applyAlignment="1">
      <alignment horizontal="center"/>
      <protection/>
    </xf>
    <xf numFmtId="0" fontId="1" fillId="0" borderId="17" xfId="68" applyFont="1" applyBorder="1" applyAlignment="1">
      <alignment/>
      <protection/>
    </xf>
    <xf numFmtId="168" fontId="1" fillId="0" borderId="15" xfId="68" applyNumberFormat="1" applyFont="1" applyBorder="1" applyAlignment="1">
      <alignment horizontal="center"/>
      <protection/>
    </xf>
    <xf numFmtId="0" fontId="1" fillId="0" borderId="18" xfId="68" applyFont="1" applyBorder="1" applyAlignment="1">
      <alignment horizontal="center"/>
      <protection/>
    </xf>
    <xf numFmtId="168" fontId="4" fillId="0" borderId="13" xfId="68" applyNumberFormat="1" applyFont="1" applyBorder="1" applyAlignment="1">
      <alignment horizontal="center" vertical="center" wrapText="1"/>
      <protection/>
    </xf>
    <xf numFmtId="168" fontId="3" fillId="0" borderId="18" xfId="68" applyNumberFormat="1" applyFont="1" applyBorder="1" applyAlignment="1">
      <alignment horizontal="center"/>
      <protection/>
    </xf>
    <xf numFmtId="0" fontId="3" fillId="0" borderId="22" xfId="68" applyFont="1" applyBorder="1" applyAlignment="1">
      <alignment/>
      <protection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/>
    </xf>
    <xf numFmtId="168" fontId="3" fillId="0" borderId="22" xfId="65" applyNumberFormat="1" applyFont="1" applyFill="1" applyBorder="1" applyAlignment="1">
      <alignment horizontal="center" vertical="center" wrapText="1"/>
      <protection/>
    </xf>
    <xf numFmtId="168" fontId="1" fillId="24" borderId="11" xfId="0" applyNumberFormat="1" applyFont="1" applyFill="1" applyBorder="1" applyAlignment="1">
      <alignment horizontal="center" vertical="center"/>
    </xf>
    <xf numFmtId="168" fontId="1" fillId="24" borderId="12" xfId="0" applyNumberFormat="1" applyFont="1" applyFill="1" applyBorder="1" applyAlignment="1">
      <alignment horizontal="center" vertical="center"/>
    </xf>
    <xf numFmtId="168" fontId="1" fillId="24" borderId="15" xfId="55" applyNumberFormat="1" applyFont="1" applyFill="1" applyBorder="1" applyAlignment="1" applyProtection="1">
      <alignment horizontal="center" vertical="center" wrapText="1"/>
      <protection hidden="1"/>
    </xf>
    <xf numFmtId="172" fontId="32" fillId="24" borderId="12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68" fontId="1" fillId="24" borderId="10" xfId="0" applyNumberFormat="1" applyFont="1" applyFill="1" applyBorder="1" applyAlignment="1">
      <alignment horizontal="center" vertical="center"/>
    </xf>
    <xf numFmtId="168" fontId="1" fillId="24" borderId="15" xfId="0" applyNumberFormat="1" applyFont="1" applyFill="1" applyBorder="1" applyAlignment="1">
      <alignment horizontal="center" vertical="center"/>
    </xf>
    <xf numFmtId="172" fontId="1" fillId="24" borderId="15" xfId="0" applyNumberFormat="1" applyFont="1" applyFill="1" applyBorder="1" applyAlignment="1">
      <alignment horizontal="center" vertical="center"/>
    </xf>
    <xf numFmtId="168" fontId="3" fillId="24" borderId="18" xfId="0" applyNumberFormat="1" applyFont="1" applyFill="1" applyBorder="1" applyAlignment="1">
      <alignment horizontal="center" vertical="center"/>
    </xf>
    <xf numFmtId="0" fontId="3" fillId="0" borderId="10" xfId="67" applyFont="1" applyBorder="1" applyAlignment="1">
      <alignment horizontal="center" vertical="center" wrapText="1"/>
      <protection/>
    </xf>
    <xf numFmtId="168" fontId="1" fillId="24" borderId="11" xfId="80" applyNumberFormat="1" applyFont="1" applyFill="1" applyBorder="1" applyAlignment="1">
      <alignment horizontal="center" vertical="center"/>
    </xf>
    <xf numFmtId="168" fontId="1" fillId="24" borderId="12" xfId="80" applyNumberFormat="1" applyFont="1" applyFill="1" applyBorder="1" applyAlignment="1">
      <alignment horizontal="center" vertical="center"/>
    </xf>
    <xf numFmtId="168" fontId="4" fillId="0" borderId="13" xfId="67" applyNumberFormat="1" applyFont="1" applyBorder="1" applyAlignment="1">
      <alignment horizontal="center" vertical="center" wrapText="1"/>
      <protection/>
    </xf>
    <xf numFmtId="168" fontId="1" fillId="24" borderId="10" xfId="80" applyNumberFormat="1" applyFont="1" applyFill="1" applyBorder="1" applyAlignment="1">
      <alignment horizontal="center" vertical="center"/>
    </xf>
    <xf numFmtId="168" fontId="1" fillId="24" borderId="15" xfId="80" applyNumberFormat="1" applyFont="1" applyFill="1" applyBorder="1" applyAlignment="1">
      <alignment horizontal="center" vertical="center"/>
    </xf>
    <xf numFmtId="168" fontId="1" fillId="24" borderId="10" xfId="60" applyNumberFormat="1" applyFont="1" applyFill="1" applyBorder="1" applyAlignment="1" applyProtection="1">
      <alignment horizontal="center" vertical="center" wrapText="1"/>
      <protection hidden="1"/>
    </xf>
    <xf numFmtId="168" fontId="1" fillId="24" borderId="15" xfId="60" applyNumberFormat="1" applyFont="1" applyFill="1" applyBorder="1" applyAlignment="1" applyProtection="1">
      <alignment horizontal="center" vertical="center" wrapText="1"/>
      <protection hidden="1"/>
    </xf>
    <xf numFmtId="168" fontId="1" fillId="24" borderId="15" xfId="66" applyNumberFormat="1" applyFont="1" applyFill="1" applyBorder="1" applyAlignment="1">
      <alignment horizontal="center" vertical="center" wrapText="1"/>
      <protection/>
    </xf>
    <xf numFmtId="169" fontId="3" fillId="0" borderId="22" xfId="0" applyNumberFormat="1" applyFont="1" applyBorder="1" applyAlignment="1">
      <alignment horizontal="center" vertical="center"/>
    </xf>
    <xf numFmtId="168" fontId="1" fillId="24" borderId="10" xfId="66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168" fontId="1" fillId="24" borderId="17" xfId="0" applyNumberFormat="1" applyFont="1" applyFill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 wrapText="1"/>
    </xf>
    <xf numFmtId="0" fontId="1" fillId="0" borderId="12" xfId="68" applyFont="1" applyBorder="1" applyAlignment="1">
      <alignment horizontal="center"/>
      <protection/>
    </xf>
    <xf numFmtId="168" fontId="1" fillId="0" borderId="17" xfId="68" applyNumberFormat="1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0" fillId="0" borderId="13" xfId="0" applyBorder="1" applyAlignment="1">
      <alignment/>
    </xf>
    <xf numFmtId="168" fontId="3" fillId="0" borderId="22" xfId="68" applyNumberFormat="1" applyFont="1" applyBorder="1" applyAlignment="1">
      <alignment horizontal="center"/>
      <protection/>
    </xf>
    <xf numFmtId="172" fontId="1" fillId="24" borderId="11" xfId="72" applyNumberFormat="1" applyFont="1" applyFill="1" applyBorder="1" applyAlignment="1">
      <alignment horizontal="left" vertical="center"/>
      <protection/>
    </xf>
    <xf numFmtId="0" fontId="1" fillId="0" borderId="12" xfId="68" applyFont="1" applyBorder="1" applyAlignment="1">
      <alignment/>
      <protection/>
    </xf>
    <xf numFmtId="0" fontId="3" fillId="0" borderId="13" xfId="68" applyFont="1" applyBorder="1" applyAlignment="1">
      <alignment/>
      <protection/>
    </xf>
    <xf numFmtId="0" fontId="0" fillId="0" borderId="0" xfId="0" applyAlignment="1">
      <alignment vertical="center"/>
    </xf>
    <xf numFmtId="169" fontId="5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34" fillId="0" borderId="0" xfId="0" applyNumberFormat="1" applyFont="1" applyAlignment="1">
      <alignment/>
    </xf>
    <xf numFmtId="0" fontId="1" fillId="0" borderId="11" xfId="55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3" fillId="0" borderId="13" xfId="55" applyFont="1" applyBorder="1" applyAlignment="1">
      <alignment horizontal="center"/>
      <protection/>
    </xf>
    <xf numFmtId="0" fontId="4" fillId="0" borderId="18" xfId="55" applyFont="1" applyBorder="1" applyAlignment="1">
      <alignment horizontal="left" vertical="center" wrapText="1"/>
      <protection/>
    </xf>
    <xf numFmtId="0" fontId="1" fillId="0" borderId="21" xfId="55" applyFont="1" applyBorder="1" applyAlignment="1">
      <alignment/>
      <protection/>
    </xf>
    <xf numFmtId="0" fontId="1" fillId="0" borderId="21" xfId="55" applyFont="1" applyBorder="1" applyAlignment="1">
      <alignment horizontal="right" vertical="center"/>
      <protection/>
    </xf>
    <xf numFmtId="169" fontId="1" fillId="0" borderId="19" xfId="80" applyNumberFormat="1" applyFont="1" applyBorder="1" applyAlignment="1">
      <alignment horizontal="center" vertical="center"/>
    </xf>
    <xf numFmtId="169" fontId="1" fillId="0" borderId="10" xfId="80" applyNumberFormat="1" applyFont="1" applyBorder="1" applyAlignment="1">
      <alignment horizontal="center" vertical="center"/>
    </xf>
    <xf numFmtId="169" fontId="4" fillId="0" borderId="21" xfId="80" applyNumberFormat="1" applyFont="1" applyBorder="1" applyAlignment="1">
      <alignment horizontal="center" vertical="center" wrapText="1"/>
    </xf>
    <xf numFmtId="169" fontId="4" fillId="0" borderId="18" xfId="80" applyNumberFormat="1" applyFont="1" applyBorder="1" applyAlignment="1">
      <alignment horizontal="center" vertical="center" wrapText="1"/>
    </xf>
    <xf numFmtId="0" fontId="1" fillId="0" borderId="0" xfId="71" applyFont="1" applyFill="1" applyAlignment="1">
      <alignment horizontal="right"/>
      <protection/>
    </xf>
    <xf numFmtId="0" fontId="1" fillId="0" borderId="0" xfId="55" applyFont="1" applyFill="1" applyAlignment="1">
      <alignment horizontal="right"/>
      <protection/>
    </xf>
    <xf numFmtId="0" fontId="3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NumberFormat="1" applyFont="1" applyFill="1" applyBorder="1" applyAlignment="1" applyProtection="1">
      <alignment horizontal="center" vertical="top"/>
      <protection/>
    </xf>
    <xf numFmtId="0" fontId="27" fillId="0" borderId="0" xfId="71" applyFont="1" applyFill="1" applyBorder="1" applyAlignment="1">
      <alignment horizontal="left"/>
      <protection/>
    </xf>
    <xf numFmtId="1" fontId="5" fillId="0" borderId="0" xfId="71" applyNumberFormat="1" applyFont="1" applyFill="1" applyBorder="1" applyAlignment="1" applyProtection="1">
      <alignment horizontal="center" vertical="top"/>
      <protection/>
    </xf>
    <xf numFmtId="0" fontId="1" fillId="0" borderId="21" xfId="71" applyNumberFormat="1" applyFont="1" applyFill="1" applyBorder="1" applyAlignment="1" applyProtection="1">
      <alignment vertical="top"/>
      <protection/>
    </xf>
    <xf numFmtId="0" fontId="3" fillId="0" borderId="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Border="1" applyAlignment="1">
      <alignment vertical="center"/>
      <protection/>
    </xf>
    <xf numFmtId="0" fontId="2" fillId="0" borderId="0" xfId="71" applyAlignment="1">
      <alignment vertical="center"/>
      <protection/>
    </xf>
    <xf numFmtId="0" fontId="1" fillId="0" borderId="21" xfId="71" applyNumberFormat="1" applyFont="1" applyFill="1" applyBorder="1" applyAlignment="1" applyProtection="1">
      <alignment horizontal="right" vertical="center"/>
      <protection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1" fillId="0" borderId="0" xfId="53" applyFont="1" applyFill="1" applyAlignment="1">
      <alignment horizontal="right"/>
      <protection/>
    </xf>
    <xf numFmtId="0" fontId="0" fillId="0" borderId="0" xfId="53" applyFill="1">
      <alignment/>
      <protection/>
    </xf>
    <xf numFmtId="0" fontId="3" fillId="0" borderId="0" xfId="53" applyFont="1" applyBorder="1" applyAlignment="1">
      <alignment horizontal="center"/>
      <protection/>
    </xf>
    <xf numFmtId="0" fontId="6" fillId="0" borderId="0" xfId="53" applyFont="1" applyFill="1" applyBorder="1" applyAlignment="1">
      <alignment vertical="center" wrapText="1"/>
      <protection/>
    </xf>
    <xf numFmtId="0" fontId="1" fillId="0" borderId="0" xfId="53" applyFont="1" applyBorder="1" applyAlignment="1">
      <alignment horizontal="right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/>
      <protection/>
    </xf>
    <xf numFmtId="0" fontId="1" fillId="0" borderId="15" xfId="53" applyFont="1" applyBorder="1" applyAlignment="1">
      <alignment/>
      <protection/>
    </xf>
    <xf numFmtId="168" fontId="1" fillId="0" borderId="15" xfId="53" applyNumberFormat="1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4" fillId="0" borderId="18" xfId="53" applyFont="1" applyBorder="1" applyAlignment="1">
      <alignment horizontal="left" vertical="center" wrapText="1"/>
      <protection/>
    </xf>
    <xf numFmtId="168" fontId="3" fillId="0" borderId="18" xfId="53" applyNumberFormat="1" applyFont="1" applyBorder="1" applyAlignment="1">
      <alignment horizontal="center"/>
      <protection/>
    </xf>
    <xf numFmtId="168" fontId="1" fillId="0" borderId="15" xfId="63" applyNumberFormat="1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169" fontId="1" fillId="0" borderId="15" xfId="53" applyNumberFormat="1" applyFont="1" applyBorder="1" applyAlignment="1">
      <alignment horizontal="center"/>
      <protection/>
    </xf>
    <xf numFmtId="169" fontId="4" fillId="0" borderId="18" xfId="53" applyNumberFormat="1" applyFont="1" applyBorder="1" applyAlignment="1">
      <alignment horizontal="center" vertical="center" wrapText="1"/>
      <protection/>
    </xf>
    <xf numFmtId="169" fontId="3" fillId="0" borderId="18" xfId="53" applyNumberFormat="1" applyFont="1" applyBorder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168" fontId="1" fillId="0" borderId="12" xfId="55" applyNumberFormat="1" applyFont="1" applyFill="1" applyBorder="1" applyAlignment="1">
      <alignment horizontal="center"/>
      <protection/>
    </xf>
    <xf numFmtId="168" fontId="4" fillId="0" borderId="13" xfId="55" applyNumberFormat="1" applyFont="1" applyBorder="1" applyAlignment="1">
      <alignment horizontal="center" vertical="center" wrapText="1"/>
      <protection/>
    </xf>
    <xf numFmtId="168" fontId="1" fillId="0" borderId="10" xfId="55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169" fontId="6" fillId="0" borderId="10" xfId="55" applyNumberFormat="1" applyFont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right"/>
      <protection/>
    </xf>
    <xf numFmtId="0" fontId="3" fillId="0" borderId="14" xfId="58" applyFont="1" applyBorder="1" applyAlignment="1">
      <alignment horizontal="center" vertical="center" wrapText="1"/>
      <protection/>
    </xf>
    <xf numFmtId="168" fontId="3" fillId="0" borderId="22" xfId="0" applyNumberFormat="1" applyFont="1" applyBorder="1" applyAlignment="1">
      <alignment horizontal="center"/>
    </xf>
    <xf numFmtId="0" fontId="6" fillId="0" borderId="12" xfId="55" applyFont="1" applyBorder="1" applyAlignment="1">
      <alignment/>
      <protection/>
    </xf>
    <xf numFmtId="0" fontId="33" fillId="0" borderId="13" xfId="55" applyFont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8" fontId="1" fillId="24" borderId="17" xfId="72" applyNumberFormat="1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78" fontId="1" fillId="0" borderId="17" xfId="0" applyNumberFormat="1" applyFont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3" fillId="0" borderId="18" xfId="65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" fillId="0" borderId="11" xfId="71" applyNumberFormat="1" applyFont="1" applyFill="1" applyBorder="1" applyAlignment="1" applyProtection="1">
      <alignment horizontal="left" vertical="top" wrapText="1"/>
      <protection/>
    </xf>
    <xf numFmtId="0" fontId="1" fillId="0" borderId="12" xfId="71" applyNumberFormat="1" applyFont="1" applyFill="1" applyBorder="1" applyAlignment="1" applyProtection="1">
      <alignment horizontal="left" vertical="top" wrapText="1"/>
      <protection/>
    </xf>
    <xf numFmtId="0" fontId="1" fillId="0" borderId="12" xfId="71" applyNumberFormat="1" applyFont="1" applyFill="1" applyBorder="1" applyAlignment="1" applyProtection="1">
      <alignment horizontal="left" vertical="top"/>
      <protection/>
    </xf>
    <xf numFmtId="0" fontId="3" fillId="0" borderId="13" xfId="71" applyNumberFormat="1" applyFont="1" applyFill="1" applyBorder="1" applyAlignment="1" applyProtection="1">
      <alignment vertical="top"/>
      <protection/>
    </xf>
    <xf numFmtId="169" fontId="3" fillId="0" borderId="13" xfId="71" applyNumberFormat="1" applyFont="1" applyFill="1" applyBorder="1" applyAlignment="1" applyProtection="1">
      <alignment horizontal="center" vertical="center"/>
      <protection/>
    </xf>
    <xf numFmtId="0" fontId="1" fillId="0" borderId="19" xfId="68" applyFont="1" applyBorder="1" applyAlignment="1">
      <alignment/>
      <protection/>
    </xf>
    <xf numFmtId="0" fontId="1" fillId="0" borderId="0" xfId="68" applyFont="1" applyBorder="1" applyAlignment="1">
      <alignment/>
      <protection/>
    </xf>
    <xf numFmtId="0" fontId="4" fillId="0" borderId="21" xfId="68" applyFont="1" applyBorder="1" applyAlignment="1">
      <alignment horizontal="left" vertical="center" wrapText="1"/>
      <protection/>
    </xf>
    <xf numFmtId="0" fontId="35" fillId="0" borderId="0" xfId="71" applyFont="1" applyBorder="1">
      <alignment/>
      <protection/>
    </xf>
    <xf numFmtId="0" fontId="35" fillId="0" borderId="0" xfId="71" applyFont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8" fontId="1" fillId="0" borderId="0" xfId="53" applyNumberFormat="1" applyFont="1" applyBorder="1" applyAlignment="1">
      <alignment horizontal="center"/>
      <protection/>
    </xf>
    <xf numFmtId="168" fontId="3" fillId="0" borderId="0" xfId="53" applyNumberFormat="1" applyFont="1" applyBorder="1" applyAlignment="1">
      <alignment horizontal="center"/>
      <protection/>
    </xf>
    <xf numFmtId="0" fontId="3" fillId="0" borderId="14" xfId="0" applyFont="1" applyFill="1" applyBorder="1" applyAlignment="1">
      <alignment horizontal="center" vertical="center" wrapText="1"/>
    </xf>
    <xf numFmtId="177" fontId="1" fillId="24" borderId="11" xfId="69" applyNumberFormat="1" applyFont="1" applyFill="1" applyBorder="1" applyAlignment="1">
      <alignment horizontal="center" vertical="center"/>
      <protection/>
    </xf>
    <xf numFmtId="177" fontId="1" fillId="24" borderId="10" xfId="69" applyNumberFormat="1" applyFont="1" applyFill="1" applyBorder="1" applyAlignment="1">
      <alignment horizontal="center" vertical="center"/>
      <protection/>
    </xf>
    <xf numFmtId="177" fontId="1" fillId="24" borderId="12" xfId="69" applyNumberFormat="1" applyFont="1" applyFill="1" applyBorder="1" applyAlignment="1">
      <alignment horizontal="center" vertical="center"/>
      <protection/>
    </xf>
    <xf numFmtId="177" fontId="1" fillId="24" borderId="15" xfId="69" applyNumberFormat="1" applyFont="1" applyFill="1" applyBorder="1" applyAlignment="1">
      <alignment horizontal="center" vertical="center"/>
      <protection/>
    </xf>
    <xf numFmtId="177" fontId="1" fillId="0" borderId="12" xfId="69" applyNumberFormat="1" applyFont="1" applyFill="1" applyBorder="1" applyAlignment="1">
      <alignment horizontal="center" vertical="center"/>
      <protection/>
    </xf>
    <xf numFmtId="177" fontId="1" fillId="0" borderId="15" xfId="69" applyNumberFormat="1" applyFont="1" applyFill="1" applyBorder="1" applyAlignment="1">
      <alignment horizontal="center" vertical="center"/>
      <protection/>
    </xf>
    <xf numFmtId="177" fontId="1" fillId="24" borderId="10" xfId="60" applyNumberFormat="1" applyFont="1" applyFill="1" applyBorder="1" applyAlignment="1" applyProtection="1">
      <alignment horizontal="center" vertical="center" wrapText="1"/>
      <protection hidden="1"/>
    </xf>
    <xf numFmtId="177" fontId="1" fillId="24" borderId="15" xfId="60" applyNumberFormat="1" applyFont="1" applyFill="1" applyBorder="1" applyAlignment="1" applyProtection="1">
      <alignment horizontal="center" vertical="center" wrapText="1"/>
      <protection hidden="1"/>
    </xf>
    <xf numFmtId="177" fontId="1" fillId="0" borderId="15" xfId="60" applyNumberFormat="1" applyFont="1" applyFill="1" applyBorder="1" applyAlignment="1" applyProtection="1">
      <alignment horizontal="center" vertical="center" wrapText="1"/>
      <protection hidden="1"/>
    </xf>
    <xf numFmtId="177" fontId="1" fillId="24" borderId="11" xfId="55" applyNumberFormat="1" applyFont="1" applyFill="1" applyBorder="1" applyAlignment="1" applyProtection="1">
      <alignment horizontal="center" vertical="center" wrapText="1"/>
      <protection hidden="1"/>
    </xf>
    <xf numFmtId="177" fontId="1" fillId="24" borderId="10" xfId="55" applyNumberFormat="1" applyFont="1" applyFill="1" applyBorder="1" applyAlignment="1" applyProtection="1">
      <alignment horizontal="center" vertical="center" wrapText="1"/>
      <protection hidden="1"/>
    </xf>
    <xf numFmtId="177" fontId="1" fillId="24" borderId="12" xfId="55" applyNumberFormat="1" applyFont="1" applyFill="1" applyBorder="1" applyAlignment="1" applyProtection="1">
      <alignment horizontal="center" vertical="center" wrapText="1"/>
      <protection hidden="1"/>
    </xf>
    <xf numFmtId="177" fontId="1" fillId="24" borderId="15" xfId="55" applyNumberFormat="1" applyFont="1" applyFill="1" applyBorder="1" applyAlignment="1" applyProtection="1">
      <alignment horizontal="center" vertical="center" wrapText="1"/>
      <protection hidden="1"/>
    </xf>
    <xf numFmtId="177" fontId="1" fillId="0" borderId="12" xfId="55" applyNumberFormat="1" applyFont="1" applyFill="1" applyBorder="1" applyAlignment="1" applyProtection="1">
      <alignment horizontal="center" vertical="center" wrapText="1"/>
      <protection hidden="1"/>
    </xf>
    <xf numFmtId="177" fontId="1" fillId="0" borderId="15" xfId="55" applyNumberFormat="1" applyFont="1" applyFill="1" applyBorder="1" applyAlignment="1" applyProtection="1">
      <alignment horizontal="center" vertical="center" wrapText="1"/>
      <protection hidden="1"/>
    </xf>
    <xf numFmtId="177" fontId="1" fillId="24" borderId="12" xfId="60" applyNumberFormat="1" applyFont="1" applyFill="1" applyBorder="1" applyAlignment="1" applyProtection="1">
      <alignment horizontal="center" vertical="center" wrapText="1"/>
      <protection hidden="1"/>
    </xf>
    <xf numFmtId="177" fontId="1" fillId="0" borderId="12" xfId="60" applyNumberFormat="1" applyFont="1" applyFill="1" applyBorder="1" applyAlignment="1" applyProtection="1">
      <alignment horizontal="center" vertical="center" wrapText="1"/>
      <protection hidden="1"/>
    </xf>
    <xf numFmtId="168" fontId="1" fillId="24" borderId="19" xfId="69" applyNumberFormat="1" applyFont="1" applyFill="1" applyBorder="1" applyAlignment="1">
      <alignment horizontal="center" vertical="center"/>
      <protection/>
    </xf>
    <xf numFmtId="168" fontId="1" fillId="24" borderId="10" xfId="70" applyNumberFormat="1" applyFont="1" applyFill="1" applyBorder="1" applyAlignment="1" applyProtection="1">
      <alignment horizontal="center" vertical="center" wrapText="1"/>
      <protection hidden="1"/>
    </xf>
    <xf numFmtId="168" fontId="1" fillId="24" borderId="10" xfId="57" applyNumberFormat="1" applyFont="1" applyFill="1" applyBorder="1" applyAlignment="1" applyProtection="1">
      <alignment horizontal="center" vertical="center" wrapText="1"/>
      <protection hidden="1"/>
    </xf>
    <xf numFmtId="168" fontId="1" fillId="24" borderId="0" xfId="69" applyNumberFormat="1" applyFont="1" applyFill="1" applyBorder="1" applyAlignment="1">
      <alignment horizontal="center" vertical="center"/>
      <protection/>
    </xf>
    <xf numFmtId="168" fontId="1" fillId="24" borderId="15" xfId="70" applyNumberFormat="1" applyFont="1" applyFill="1" applyBorder="1" applyAlignment="1" applyProtection="1">
      <alignment horizontal="center" vertical="center" wrapText="1"/>
      <protection hidden="1"/>
    </xf>
    <xf numFmtId="168" fontId="1" fillId="24" borderId="15" xfId="57" applyNumberFormat="1" applyFont="1" applyFill="1" applyBorder="1" applyAlignment="1" applyProtection="1">
      <alignment horizontal="center" vertical="center" wrapText="1"/>
      <protection hidden="1"/>
    </xf>
    <xf numFmtId="168" fontId="1" fillId="0" borderId="0" xfId="69" applyNumberFormat="1" applyFont="1" applyFill="1" applyBorder="1" applyAlignment="1">
      <alignment horizontal="center" vertical="center"/>
      <protection/>
    </xf>
    <xf numFmtId="168" fontId="1" fillId="0" borderId="15" xfId="70" applyNumberFormat="1" applyFont="1" applyFill="1" applyBorder="1" applyAlignment="1" applyProtection="1">
      <alignment horizontal="center" vertical="center" wrapText="1"/>
      <protection hidden="1"/>
    </xf>
    <xf numFmtId="168" fontId="1" fillId="0" borderId="15" xfId="57" applyNumberFormat="1" applyFont="1" applyFill="1" applyBorder="1" applyAlignment="1" applyProtection="1">
      <alignment horizontal="center" vertical="center" wrapText="1"/>
      <protection hidden="1"/>
    </xf>
    <xf numFmtId="168" fontId="1" fillId="24" borderId="11" xfId="69" applyNumberFormat="1" applyFont="1" applyFill="1" applyBorder="1" applyAlignment="1">
      <alignment horizontal="center" vertical="center" wrapText="1"/>
      <protection/>
    </xf>
    <xf numFmtId="168" fontId="1" fillId="24" borderId="11" xfId="70" applyNumberFormat="1" applyFont="1" applyFill="1" applyBorder="1" applyAlignment="1" applyProtection="1">
      <alignment horizontal="center" vertical="center" wrapText="1"/>
      <protection hidden="1"/>
    </xf>
    <xf numFmtId="168" fontId="1" fillId="0" borderId="10" xfId="0" applyNumberFormat="1" applyFont="1" applyBorder="1" applyAlignment="1">
      <alignment horizontal="center"/>
    </xf>
    <xf numFmtId="168" fontId="1" fillId="24" borderId="12" xfId="69" applyNumberFormat="1" applyFont="1" applyFill="1" applyBorder="1" applyAlignment="1">
      <alignment horizontal="center" vertical="center"/>
      <protection/>
    </xf>
    <xf numFmtId="168" fontId="1" fillId="24" borderId="12" xfId="70" applyNumberFormat="1" applyFont="1" applyFill="1" applyBorder="1" applyAlignment="1" applyProtection="1">
      <alignment horizontal="center" vertical="center" wrapText="1"/>
      <protection hidden="1"/>
    </xf>
    <xf numFmtId="168" fontId="1" fillId="0" borderId="15" xfId="0" applyNumberFormat="1" applyFont="1" applyBorder="1" applyAlignment="1">
      <alignment horizontal="center"/>
    </xf>
    <xf numFmtId="168" fontId="1" fillId="0" borderId="12" xfId="69" applyNumberFormat="1" applyFont="1" applyFill="1" applyBorder="1" applyAlignment="1">
      <alignment horizontal="center" vertical="center"/>
      <protection/>
    </xf>
    <xf numFmtId="168" fontId="1" fillId="0" borderId="12" xfId="70" applyNumberFormat="1" applyFont="1" applyFill="1" applyBorder="1" applyAlignment="1" applyProtection="1">
      <alignment horizontal="center" vertical="center" wrapText="1"/>
      <protection hidden="1"/>
    </xf>
    <xf numFmtId="168" fontId="4" fillId="0" borderId="18" xfId="0" applyNumberFormat="1" applyFont="1" applyBorder="1" applyAlignment="1">
      <alignment horizontal="center" vertical="center"/>
    </xf>
    <xf numFmtId="168" fontId="1" fillId="24" borderId="11" xfId="69" applyNumberFormat="1" applyFont="1" applyFill="1" applyBorder="1" applyAlignment="1">
      <alignment horizontal="center" vertical="center"/>
      <protection/>
    </xf>
    <xf numFmtId="168" fontId="1" fillId="24" borderId="10" xfId="55" applyNumberFormat="1" applyFont="1" applyFill="1" applyBorder="1" applyAlignment="1" applyProtection="1">
      <alignment horizontal="center" vertical="center" wrapText="1"/>
      <protection hidden="1"/>
    </xf>
    <xf numFmtId="168" fontId="1" fillId="0" borderId="17" xfId="0" applyNumberFormat="1" applyFont="1" applyBorder="1" applyAlignment="1">
      <alignment horizontal="center" vertical="center"/>
    </xf>
    <xf numFmtId="168" fontId="1" fillId="0" borderId="15" xfId="55" applyNumberFormat="1" applyFont="1" applyFill="1" applyBorder="1" applyAlignment="1" applyProtection="1">
      <alignment horizontal="center" vertical="center" wrapText="1"/>
      <protection hidden="1"/>
    </xf>
    <xf numFmtId="168" fontId="1" fillId="0" borderId="15" xfId="69" applyNumberFormat="1" applyFont="1" applyFill="1" applyBorder="1" applyAlignment="1">
      <alignment horizontal="center" vertical="center"/>
      <protection/>
    </xf>
    <xf numFmtId="168" fontId="3" fillId="0" borderId="22" xfId="0" applyNumberFormat="1" applyFont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15" xfId="60" applyNumberFormat="1" applyFont="1" applyFill="1" applyBorder="1" applyAlignment="1" applyProtection="1">
      <alignment horizontal="center" vertical="center" wrapText="1"/>
      <protection hidden="1"/>
    </xf>
    <xf numFmtId="168" fontId="3" fillId="0" borderId="18" xfId="0" applyNumberFormat="1" applyFont="1" applyBorder="1" applyAlignment="1">
      <alignment horizontal="center" vertical="center"/>
    </xf>
    <xf numFmtId="168" fontId="1" fillId="24" borderId="10" xfId="69" applyNumberFormat="1" applyFont="1" applyFill="1" applyBorder="1" applyAlignment="1">
      <alignment horizontal="center" vertical="center"/>
      <protection/>
    </xf>
    <xf numFmtId="168" fontId="1" fillId="24" borderId="15" xfId="69" applyNumberFormat="1" applyFont="1" applyFill="1" applyBorder="1" applyAlignment="1">
      <alignment horizontal="center" vertical="center"/>
      <protection/>
    </xf>
    <xf numFmtId="168" fontId="1" fillId="0" borderId="11" xfId="66" applyNumberFormat="1" applyFont="1" applyFill="1" applyBorder="1" applyAlignment="1">
      <alignment horizontal="center" vertical="center" wrapText="1"/>
      <protection/>
    </xf>
    <xf numFmtId="168" fontId="1" fillId="0" borderId="12" xfId="66" applyNumberFormat="1" applyFont="1" applyFill="1" applyBorder="1" applyAlignment="1">
      <alignment horizontal="center" vertical="center" wrapText="1"/>
      <protection/>
    </xf>
    <xf numFmtId="178" fontId="1" fillId="24" borderId="11" xfId="55" applyNumberFormat="1" applyFont="1" applyFill="1" applyBorder="1" applyAlignment="1">
      <alignment horizontal="center" vertical="center"/>
      <protection/>
    </xf>
    <xf numFmtId="178" fontId="1" fillId="24" borderId="10" xfId="55" applyNumberFormat="1" applyFont="1" applyFill="1" applyBorder="1" applyAlignment="1">
      <alignment horizontal="center" vertical="center"/>
      <protection/>
    </xf>
    <xf numFmtId="178" fontId="1" fillId="24" borderId="12" xfId="55" applyNumberFormat="1" applyFont="1" applyFill="1" applyBorder="1" applyAlignment="1">
      <alignment horizontal="center" vertical="center"/>
      <protection/>
    </xf>
    <xf numFmtId="178" fontId="1" fillId="24" borderId="15" xfId="55" applyNumberFormat="1" applyFont="1" applyFill="1" applyBorder="1" applyAlignment="1">
      <alignment horizontal="center" vertical="center"/>
      <protection/>
    </xf>
    <xf numFmtId="178" fontId="1" fillId="0" borderId="12" xfId="55" applyNumberFormat="1" applyFont="1" applyFill="1" applyBorder="1" applyAlignment="1">
      <alignment horizontal="center" vertical="center"/>
      <protection/>
    </xf>
    <xf numFmtId="178" fontId="1" fillId="0" borderId="15" xfId="55" applyNumberFormat="1" applyFont="1" applyFill="1" applyBorder="1" applyAlignment="1">
      <alignment horizontal="center" vertical="center"/>
      <protection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5" xfId="66" applyNumberFormat="1" applyFont="1" applyFill="1" applyBorder="1" applyAlignment="1">
      <alignment horizontal="center" vertical="center" wrapText="1"/>
      <protection/>
    </xf>
    <xf numFmtId="168" fontId="3" fillId="0" borderId="13" xfId="69" applyNumberFormat="1" applyFont="1" applyFill="1" applyBorder="1" applyAlignment="1">
      <alignment horizontal="center" vertical="center"/>
      <protection/>
    </xf>
    <xf numFmtId="168" fontId="3" fillId="0" borderId="13" xfId="0" applyNumberFormat="1" applyFont="1" applyBorder="1" applyAlignment="1">
      <alignment horizontal="center" vertical="center"/>
    </xf>
    <xf numFmtId="168" fontId="1" fillId="24" borderId="11" xfId="66" applyNumberFormat="1" applyFont="1" applyFill="1" applyBorder="1" applyAlignment="1">
      <alignment horizontal="center" vertical="center" wrapText="1"/>
      <protection/>
    </xf>
    <xf numFmtId="168" fontId="6" fillId="0" borderId="10" xfId="55" applyNumberFormat="1" applyFont="1" applyBorder="1" applyAlignment="1">
      <alignment horizontal="center" vertical="center"/>
      <protection/>
    </xf>
    <xf numFmtId="168" fontId="1" fillId="24" borderId="12" xfId="66" applyNumberFormat="1" applyFont="1" applyFill="1" applyBorder="1" applyAlignment="1">
      <alignment horizontal="center" vertical="center" wrapText="1"/>
      <protection/>
    </xf>
    <xf numFmtId="168" fontId="6" fillId="0" borderId="15" xfId="55" applyNumberFormat="1" applyFont="1" applyBorder="1" applyAlignment="1">
      <alignment horizontal="center" vertical="center"/>
      <protection/>
    </xf>
    <xf numFmtId="168" fontId="28" fillId="0" borderId="13" xfId="55" applyNumberFormat="1" applyFont="1" applyBorder="1" applyAlignment="1">
      <alignment horizontal="center" vertical="center"/>
      <protection/>
    </xf>
    <xf numFmtId="168" fontId="28" fillId="0" borderId="18" xfId="55" applyNumberFormat="1" applyFont="1" applyBorder="1" applyAlignment="1">
      <alignment horizontal="center" vertical="center"/>
      <protection/>
    </xf>
    <xf numFmtId="168" fontId="4" fillId="0" borderId="22" xfId="0" applyNumberFormat="1" applyFont="1" applyBorder="1" applyAlignment="1">
      <alignment horizontal="center" vertical="center" wrapText="1"/>
    </xf>
    <xf numFmtId="0" fontId="1" fillId="0" borderId="21" xfId="53" applyFont="1" applyBorder="1" applyAlignment="1">
      <alignment/>
      <protection/>
    </xf>
    <xf numFmtId="168" fontId="3" fillId="24" borderId="13" xfId="0" applyNumberFormat="1" applyFont="1" applyFill="1" applyBorder="1" applyAlignment="1">
      <alignment horizontal="center" vertical="center"/>
    </xf>
    <xf numFmtId="168" fontId="1" fillId="24" borderId="16" xfId="70" applyNumberFormat="1" applyFont="1" applyFill="1" applyBorder="1" applyAlignment="1" applyProtection="1">
      <alignment horizontal="center" vertical="center" wrapText="1"/>
      <protection hidden="1"/>
    </xf>
    <xf numFmtId="168" fontId="1" fillId="24" borderId="17" xfId="7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71" applyFont="1" applyBorder="1">
      <alignment/>
      <protection/>
    </xf>
    <xf numFmtId="0" fontId="1" fillId="0" borderId="10" xfId="71" applyNumberFormat="1" applyFont="1" applyFill="1" applyBorder="1" applyAlignment="1" applyProtection="1">
      <alignment horizontal="center" vertical="center" wrapText="1"/>
      <protection/>
    </xf>
    <xf numFmtId="0" fontId="1" fillId="0" borderId="10" xfId="71" applyNumberFormat="1" applyFont="1" applyFill="1" applyBorder="1" applyAlignment="1" applyProtection="1">
      <alignment horizontal="left" vertical="center" wrapText="1"/>
      <protection/>
    </xf>
    <xf numFmtId="168" fontId="1" fillId="0" borderId="19" xfId="71" applyNumberFormat="1" applyFont="1" applyFill="1" applyBorder="1" applyAlignment="1" applyProtection="1">
      <alignment horizontal="center" vertical="center"/>
      <protection/>
    </xf>
    <xf numFmtId="168" fontId="1" fillId="0" borderId="11" xfId="71" applyNumberFormat="1" applyFont="1" applyFill="1" applyBorder="1" applyAlignment="1" applyProtection="1">
      <alignment horizontal="center" vertical="center"/>
      <protection/>
    </xf>
    <xf numFmtId="0" fontId="1" fillId="0" borderId="15" xfId="71" applyNumberFormat="1" applyFont="1" applyFill="1" applyBorder="1" applyAlignment="1" applyProtection="1">
      <alignment horizontal="center" vertical="top" wrapText="1"/>
      <protection/>
    </xf>
    <xf numFmtId="0" fontId="1" fillId="0" borderId="15" xfId="71" applyNumberFormat="1" applyFont="1" applyFill="1" applyBorder="1" applyAlignment="1" applyProtection="1">
      <alignment horizontal="left" vertical="top" wrapText="1"/>
      <protection/>
    </xf>
    <xf numFmtId="168" fontId="1" fillId="0" borderId="0" xfId="71" applyNumberFormat="1" applyFont="1" applyFill="1" applyBorder="1" applyAlignment="1" applyProtection="1">
      <alignment horizontal="center" vertical="center"/>
      <protection/>
    </xf>
    <xf numFmtId="168" fontId="1" fillId="0" borderId="12" xfId="71" applyNumberFormat="1" applyFont="1" applyFill="1" applyBorder="1" applyAlignment="1" applyProtection="1">
      <alignment horizontal="center" vertical="center"/>
      <protection/>
    </xf>
    <xf numFmtId="0" fontId="1" fillId="0" borderId="15" xfId="71" applyNumberFormat="1" applyFont="1" applyFill="1" applyBorder="1" applyAlignment="1" applyProtection="1">
      <alignment horizontal="center" vertical="top"/>
      <protection/>
    </xf>
    <xf numFmtId="0" fontId="1" fillId="0" borderId="15" xfId="71" applyNumberFormat="1" applyFont="1" applyFill="1" applyBorder="1" applyAlignment="1" applyProtection="1">
      <alignment vertical="top"/>
      <protection/>
    </xf>
    <xf numFmtId="168" fontId="1" fillId="0" borderId="10" xfId="71" applyNumberFormat="1" applyFont="1" applyFill="1" applyBorder="1" applyAlignment="1" applyProtection="1">
      <alignment horizontal="center" vertical="center"/>
      <protection/>
    </xf>
    <xf numFmtId="168" fontId="1" fillId="0" borderId="15" xfId="71" applyNumberFormat="1" applyFont="1" applyFill="1" applyBorder="1" applyAlignment="1" applyProtection="1">
      <alignment horizontal="center" vertical="center"/>
      <protection/>
    </xf>
    <xf numFmtId="168" fontId="3" fillId="0" borderId="21" xfId="71" applyNumberFormat="1" applyFont="1" applyFill="1" applyBorder="1" applyAlignment="1" applyProtection="1">
      <alignment horizontal="center" vertical="top"/>
      <protection/>
    </xf>
    <xf numFmtId="168" fontId="3" fillId="0" borderId="13" xfId="71" applyNumberFormat="1" applyFont="1" applyFill="1" applyBorder="1" applyAlignment="1" applyProtection="1">
      <alignment horizontal="center" vertical="top"/>
      <protection/>
    </xf>
    <xf numFmtId="168" fontId="3" fillId="0" borderId="18" xfId="71" applyNumberFormat="1" applyFont="1" applyFill="1" applyBorder="1" applyAlignment="1" applyProtection="1">
      <alignment horizontal="center" vertical="top"/>
      <protection/>
    </xf>
    <xf numFmtId="0" fontId="1" fillId="0" borderId="10" xfId="54" applyFont="1" applyBorder="1" applyAlignment="1">
      <alignment horizontal="center"/>
      <protection/>
    </xf>
    <xf numFmtId="0" fontId="1" fillId="24" borderId="10" xfId="54" applyFont="1" applyFill="1" applyBorder="1" applyAlignment="1">
      <alignment/>
      <protection/>
    </xf>
    <xf numFmtId="168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/>
      <protection/>
    </xf>
    <xf numFmtId="0" fontId="1" fillId="24" borderId="15" xfId="54" applyFont="1" applyFill="1" applyBorder="1" applyAlignment="1">
      <alignment/>
      <protection/>
    </xf>
    <xf numFmtId="168" fontId="1" fillId="0" borderId="15" xfId="55" applyNumberFormat="1" applyFont="1" applyFill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4" fillId="0" borderId="18" xfId="54" applyFont="1" applyBorder="1" applyAlignment="1">
      <alignment horizontal="left" vertical="center" wrapText="1"/>
      <protection/>
    </xf>
    <xf numFmtId="168" fontId="3" fillId="0" borderId="18" xfId="55" applyNumberFormat="1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/>
      <protection/>
    </xf>
    <xf numFmtId="168" fontId="1" fillId="0" borderId="15" xfId="54" applyNumberFormat="1" applyFont="1" applyBorder="1" applyAlignment="1">
      <alignment horizontal="center"/>
      <protection/>
    </xf>
    <xf numFmtId="0" fontId="1" fillId="0" borderId="18" xfId="54" applyFont="1" applyBorder="1" applyAlignment="1">
      <alignment horizontal="center"/>
      <protection/>
    </xf>
    <xf numFmtId="168" fontId="4" fillId="0" borderId="18" xfId="54" applyNumberFormat="1" applyFont="1" applyBorder="1" applyAlignment="1">
      <alignment horizontal="center" vertical="center" wrapText="1"/>
      <protection/>
    </xf>
    <xf numFmtId="0" fontId="1" fillId="0" borderId="14" xfId="54" applyFont="1" applyBorder="1">
      <alignment/>
      <protection/>
    </xf>
    <xf numFmtId="0" fontId="4" fillId="0" borderId="14" xfId="54" applyFont="1" applyBorder="1" applyAlignment="1">
      <alignment horizontal="left" vertical="center" wrapText="1"/>
      <protection/>
    </xf>
    <xf numFmtId="168" fontId="4" fillId="0" borderId="14" xfId="54" applyNumberFormat="1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/>
      <protection/>
    </xf>
    <xf numFmtId="168" fontId="1" fillId="0" borderId="10" xfId="54" applyNumberFormat="1" applyFont="1" applyBorder="1" applyAlignment="1">
      <alignment horizontal="center"/>
      <protection/>
    </xf>
    <xf numFmtId="0" fontId="1" fillId="0" borderId="12" xfId="54" applyFont="1" applyBorder="1" applyAlignment="1">
      <alignment horizontal="center"/>
      <protection/>
    </xf>
    <xf numFmtId="168" fontId="1" fillId="0" borderId="15" xfId="54" applyNumberFormat="1" applyFont="1" applyFill="1" applyBorder="1" applyAlignment="1">
      <alignment horizontal="center"/>
      <protection/>
    </xf>
    <xf numFmtId="168" fontId="4" fillId="0" borderId="18" xfId="54" applyNumberFormat="1" applyFont="1" applyBorder="1" applyAlignment="1">
      <alignment horizontal="center" wrapText="1"/>
      <protection/>
    </xf>
    <xf numFmtId="0" fontId="3" fillId="0" borderId="14" xfId="54" applyFont="1" applyBorder="1">
      <alignment/>
      <protection/>
    </xf>
    <xf numFmtId="168" fontId="39" fillId="0" borderId="14" xfId="54" applyNumberFormat="1" applyFont="1" applyBorder="1" applyAlignment="1">
      <alignment horizontal="center"/>
      <protection/>
    </xf>
    <xf numFmtId="0" fontId="1" fillId="0" borderId="11" xfId="54" applyFont="1" applyBorder="1" applyAlignment="1">
      <alignment horizontal="center"/>
      <protection/>
    </xf>
    <xf numFmtId="168" fontId="1" fillId="0" borderId="10" xfId="54" applyNumberFormat="1" applyFont="1" applyFill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0" fontId="3" fillId="0" borderId="18" xfId="54" applyFont="1" applyBorder="1" applyAlignment="1">
      <alignment/>
      <protection/>
    </xf>
    <xf numFmtId="168" fontId="3" fillId="0" borderId="18" xfId="54" applyNumberFormat="1" applyFont="1" applyFill="1" applyBorder="1" applyAlignment="1">
      <alignment horizontal="center"/>
      <protection/>
    </xf>
    <xf numFmtId="0" fontId="37" fillId="0" borderId="13" xfId="71" applyFont="1" applyBorder="1">
      <alignment/>
      <protection/>
    </xf>
    <xf numFmtId="0" fontId="3" fillId="0" borderId="18" xfId="71" applyNumberFormat="1" applyFont="1" applyFill="1" applyBorder="1" applyAlignment="1" applyProtection="1">
      <alignment vertical="top"/>
      <protection/>
    </xf>
    <xf numFmtId="168" fontId="4" fillId="0" borderId="18" xfId="6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63" applyFont="1" applyBorder="1" applyAlignment="1">
      <alignment horizontal="center" vertical="center"/>
      <protection/>
    </xf>
    <xf numFmtId="0" fontId="28" fillId="24" borderId="0" xfId="63" applyFont="1" applyFill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71" applyNumberFormat="1" applyFont="1" applyFill="1" applyBorder="1" applyAlignment="1" applyProtection="1">
      <alignment horizontal="center" vertical="top" wrapText="1"/>
      <protection/>
    </xf>
    <xf numFmtId="0" fontId="1" fillId="0" borderId="21" xfId="71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6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3" fillId="0" borderId="0" xfId="71" applyNumberFormat="1" applyFont="1" applyFill="1" applyBorder="1" applyAlignment="1" applyProtection="1">
      <alignment horizontal="center" vertical="center" wrapText="1"/>
      <protection/>
    </xf>
    <xf numFmtId="0" fontId="28" fillId="0" borderId="0" xfId="67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/>
      <protection/>
    </xf>
    <xf numFmtId="0" fontId="28" fillId="0" borderId="0" xfId="55" applyFont="1" applyFill="1" applyBorder="1" applyAlignment="1">
      <alignment horizontal="center" vertical="center" wrapText="1"/>
      <protection/>
    </xf>
    <xf numFmtId="0" fontId="28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28" fillId="0" borderId="0" xfId="63" applyFont="1" applyFill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right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 wrapText="1"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right"/>
    </xf>
    <xf numFmtId="0" fontId="36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2" xfId="55"/>
    <cellStyle name="Обычный 2 2" xfId="56"/>
    <cellStyle name="Обычный 2 3" xfId="57"/>
    <cellStyle name="Обычный 2 3 2" xfId="58"/>
    <cellStyle name="Обычный 2 9" xfId="59"/>
    <cellStyle name="Обычный 2 9 2" xfId="60"/>
    <cellStyle name="Обычный 3" xfId="61"/>
    <cellStyle name="Обычный 4" xfId="62"/>
    <cellStyle name="Обычный 6" xfId="63"/>
    <cellStyle name="Обычный 6 2" xfId="64"/>
    <cellStyle name="Обычный 7" xfId="65"/>
    <cellStyle name="Обычный 7 2" xfId="66"/>
    <cellStyle name="Обычный 8" xfId="67"/>
    <cellStyle name="Обычный 9" xfId="68"/>
    <cellStyle name="Обычный_Bud-2000" xfId="69"/>
    <cellStyle name="Обычный_tmp" xfId="70"/>
    <cellStyle name="Обычный_военкомат-2" xfId="71"/>
    <cellStyle name="Обычный_прил.финпом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3 2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1"/>
  <sheetViews>
    <sheetView view="pageBreakPreview" zoomScaleSheetLayoutView="100" zoomScalePageLayoutView="0" workbookViewId="0" topLeftCell="A10">
      <selection activeCell="H14" sqref="H14"/>
    </sheetView>
  </sheetViews>
  <sheetFormatPr defaultColWidth="9.140625" defaultRowHeight="12.75"/>
  <cols>
    <col min="1" max="1" width="7.7109375" style="37" customWidth="1"/>
    <col min="2" max="2" width="28.00390625" style="37" customWidth="1"/>
    <col min="3" max="3" width="15.8515625" style="37" customWidth="1"/>
    <col min="4" max="4" width="15.57421875" style="37" customWidth="1"/>
    <col min="5" max="5" width="14.00390625" style="37" customWidth="1"/>
    <col min="6" max="16384" width="9.140625" style="37" customWidth="1"/>
  </cols>
  <sheetData>
    <row r="1" spans="1:5" ht="15.75">
      <c r="A1" s="2"/>
      <c r="B1" s="16"/>
      <c r="C1" s="16"/>
      <c r="E1" s="256" t="s">
        <v>69</v>
      </c>
    </row>
    <row r="2" spans="1:5" ht="15.75">
      <c r="A2" s="2"/>
      <c r="B2" s="16"/>
      <c r="C2" s="16"/>
      <c r="E2" s="256" t="s">
        <v>64</v>
      </c>
    </row>
    <row r="3" spans="1:5" ht="15.75">
      <c r="A3" s="2"/>
      <c r="B3" s="16"/>
      <c r="C3" s="16"/>
      <c r="E3" s="256" t="s">
        <v>65</v>
      </c>
    </row>
    <row r="4" spans="1:5" ht="15.75">
      <c r="A4" s="2"/>
      <c r="B4" s="16"/>
      <c r="C4" s="16"/>
      <c r="E4" s="256" t="s">
        <v>94</v>
      </c>
    </row>
    <row r="5" spans="1:5" ht="15.75">
      <c r="A5" s="2"/>
      <c r="B5" s="16"/>
      <c r="C5" s="16"/>
      <c r="E5" s="256" t="s">
        <v>66</v>
      </c>
    </row>
    <row r="6" spans="1:3" ht="15.75">
      <c r="A6" s="2"/>
      <c r="B6" s="16"/>
      <c r="C6" s="16"/>
    </row>
    <row r="7" spans="1:5" ht="15.75">
      <c r="A7" s="409" t="s">
        <v>44</v>
      </c>
      <c r="B7" s="409"/>
      <c r="C7" s="409"/>
      <c r="D7" s="409"/>
      <c r="E7" s="409"/>
    </row>
    <row r="8" spans="1:5" ht="51" customHeight="1">
      <c r="A8" s="410" t="s">
        <v>95</v>
      </c>
      <c r="B8" s="410"/>
      <c r="C8" s="410"/>
      <c r="D8" s="410"/>
      <c r="E8" s="410"/>
    </row>
    <row r="9" spans="1:5" ht="15.75">
      <c r="A9" s="4"/>
      <c r="B9" s="4"/>
      <c r="E9" s="48" t="s">
        <v>0</v>
      </c>
    </row>
    <row r="10" spans="1:6" ht="36" customHeight="1">
      <c r="A10" s="5" t="s">
        <v>1</v>
      </c>
      <c r="B10" s="21" t="s">
        <v>2</v>
      </c>
      <c r="C10" s="19" t="s">
        <v>3</v>
      </c>
      <c r="D10" s="39" t="s">
        <v>45</v>
      </c>
      <c r="E10" s="21" t="s">
        <v>52</v>
      </c>
      <c r="F10" s="2"/>
    </row>
    <row r="11" spans="1:6" ht="16.5" customHeight="1">
      <c r="A11" s="33">
        <v>1</v>
      </c>
      <c r="B11" s="174" t="s">
        <v>4</v>
      </c>
      <c r="C11" s="177">
        <v>113878.8</v>
      </c>
      <c r="D11" s="177">
        <v>113878.8</v>
      </c>
      <c r="E11" s="179">
        <f aca="true" t="shared" si="0" ref="E11:E28">D11/C11*100</f>
        <v>100</v>
      </c>
      <c r="F11" s="2"/>
    </row>
    <row r="12" spans="1:6" ht="15" customHeight="1">
      <c r="A12" s="34">
        <v>2</v>
      </c>
      <c r="B12" s="29" t="s">
        <v>5</v>
      </c>
      <c r="C12" s="178">
        <v>121957.2</v>
      </c>
      <c r="D12" s="178">
        <v>121957.2</v>
      </c>
      <c r="E12" s="179">
        <f t="shared" si="0"/>
        <v>100</v>
      </c>
      <c r="F12" s="2"/>
    </row>
    <row r="13" spans="1:6" ht="15" customHeight="1">
      <c r="A13" s="34">
        <v>3</v>
      </c>
      <c r="B13" s="29" t="s">
        <v>42</v>
      </c>
      <c r="C13" s="178">
        <v>127119.8</v>
      </c>
      <c r="D13" s="178">
        <v>127119.8</v>
      </c>
      <c r="E13" s="179">
        <f t="shared" si="0"/>
        <v>100</v>
      </c>
      <c r="F13" s="2"/>
    </row>
    <row r="14" spans="1:6" ht="16.5" customHeight="1">
      <c r="A14" s="34">
        <v>4</v>
      </c>
      <c r="B14" s="29" t="s">
        <v>6</v>
      </c>
      <c r="C14" s="178">
        <v>76607.4</v>
      </c>
      <c r="D14" s="178">
        <v>76607.4</v>
      </c>
      <c r="E14" s="179">
        <f>D14/C14*100</f>
        <v>100</v>
      </c>
      <c r="F14" s="2"/>
    </row>
    <row r="15" spans="1:6" ht="16.5" customHeight="1">
      <c r="A15" s="34">
        <v>5</v>
      </c>
      <c r="B15" s="29" t="s">
        <v>7</v>
      </c>
      <c r="C15" s="178">
        <v>95541.2</v>
      </c>
      <c r="D15" s="178">
        <v>95541.2</v>
      </c>
      <c r="E15" s="179">
        <f t="shared" si="0"/>
        <v>100</v>
      </c>
      <c r="F15" s="2"/>
    </row>
    <row r="16" spans="1:6" ht="15" customHeight="1">
      <c r="A16" s="34">
        <v>6</v>
      </c>
      <c r="B16" s="29" t="s">
        <v>8</v>
      </c>
      <c r="C16" s="178">
        <v>78298.3</v>
      </c>
      <c r="D16" s="178">
        <v>78298.3</v>
      </c>
      <c r="E16" s="179">
        <f t="shared" si="0"/>
        <v>100</v>
      </c>
      <c r="F16" s="2"/>
    </row>
    <row r="17" spans="1:6" ht="15.75">
      <c r="A17" s="34">
        <v>7</v>
      </c>
      <c r="B17" s="29" t="s">
        <v>9</v>
      </c>
      <c r="C17" s="178">
        <v>93806.6</v>
      </c>
      <c r="D17" s="178">
        <v>93806.6</v>
      </c>
      <c r="E17" s="179">
        <f t="shared" si="0"/>
        <v>100</v>
      </c>
      <c r="F17" s="2"/>
    </row>
    <row r="18" spans="1:6" ht="15" customHeight="1">
      <c r="A18" s="34">
        <v>8</v>
      </c>
      <c r="B18" s="29" t="s">
        <v>10</v>
      </c>
      <c r="C18" s="178">
        <v>87882.6</v>
      </c>
      <c r="D18" s="178">
        <v>87882.6</v>
      </c>
      <c r="E18" s="179">
        <f t="shared" si="0"/>
        <v>100</v>
      </c>
      <c r="F18" s="2"/>
    </row>
    <row r="19" spans="1:6" ht="15.75" customHeight="1">
      <c r="A19" s="34">
        <v>9</v>
      </c>
      <c r="B19" s="29" t="s">
        <v>11</v>
      </c>
      <c r="C19" s="178">
        <v>107305.1</v>
      </c>
      <c r="D19" s="178">
        <v>107305.1</v>
      </c>
      <c r="E19" s="179">
        <f t="shared" si="0"/>
        <v>100</v>
      </c>
      <c r="F19" s="2"/>
    </row>
    <row r="20" spans="1:6" ht="16.5" customHeight="1">
      <c r="A20" s="34">
        <v>10</v>
      </c>
      <c r="B20" s="29" t="s">
        <v>12</v>
      </c>
      <c r="C20" s="178">
        <v>81184.1</v>
      </c>
      <c r="D20" s="178">
        <v>81184.1</v>
      </c>
      <c r="E20" s="179">
        <f t="shared" si="0"/>
        <v>100</v>
      </c>
      <c r="F20" s="2"/>
    </row>
    <row r="21" spans="1:6" ht="17.25" customHeight="1">
      <c r="A21" s="34">
        <v>11</v>
      </c>
      <c r="B21" s="29" t="s">
        <v>13</v>
      </c>
      <c r="C21" s="178">
        <v>88016.4</v>
      </c>
      <c r="D21" s="178">
        <v>88016.4</v>
      </c>
      <c r="E21" s="179">
        <f t="shared" si="0"/>
        <v>100</v>
      </c>
      <c r="F21" s="2"/>
    </row>
    <row r="22" spans="1:6" ht="16.5" customHeight="1">
      <c r="A22" s="34">
        <v>12</v>
      </c>
      <c r="B22" s="29" t="s">
        <v>14</v>
      </c>
      <c r="C22" s="178">
        <v>15992.4</v>
      </c>
      <c r="D22" s="178">
        <v>15992.4</v>
      </c>
      <c r="E22" s="179">
        <f t="shared" si="0"/>
        <v>100</v>
      </c>
      <c r="F22" s="2"/>
    </row>
    <row r="23" spans="1:6" ht="16.5" customHeight="1" hidden="1">
      <c r="A23" s="34">
        <v>13</v>
      </c>
      <c r="B23" s="29" t="s">
        <v>127</v>
      </c>
      <c r="C23" s="178">
        <v>0</v>
      </c>
      <c r="D23" s="178">
        <v>0</v>
      </c>
      <c r="E23" s="179">
        <v>0</v>
      </c>
      <c r="F23" s="2"/>
    </row>
    <row r="24" spans="1:6" ht="16.5" customHeight="1">
      <c r="A24" s="34">
        <v>13</v>
      </c>
      <c r="B24" s="29" t="s">
        <v>16</v>
      </c>
      <c r="C24" s="178">
        <v>96790.4</v>
      </c>
      <c r="D24" s="178">
        <v>96790.4</v>
      </c>
      <c r="E24" s="179">
        <f t="shared" si="0"/>
        <v>100</v>
      </c>
      <c r="F24" s="2"/>
    </row>
    <row r="25" spans="1:6" ht="15.75" customHeight="1">
      <c r="A25" s="34">
        <v>14</v>
      </c>
      <c r="B25" s="29" t="s">
        <v>17</v>
      </c>
      <c r="C25" s="178">
        <v>62686.6</v>
      </c>
      <c r="D25" s="178">
        <v>62686.6</v>
      </c>
      <c r="E25" s="179">
        <f t="shared" si="0"/>
        <v>100</v>
      </c>
      <c r="F25" s="2"/>
    </row>
    <row r="26" spans="1:6" ht="15" customHeight="1">
      <c r="A26" s="34">
        <v>15</v>
      </c>
      <c r="B26" s="29" t="s">
        <v>18</v>
      </c>
      <c r="C26" s="178">
        <v>88095.9</v>
      </c>
      <c r="D26" s="178">
        <v>88095.9</v>
      </c>
      <c r="E26" s="179">
        <f t="shared" si="0"/>
        <v>100</v>
      </c>
      <c r="F26" s="2"/>
    </row>
    <row r="27" spans="1:6" ht="15" customHeight="1">
      <c r="A27" s="34">
        <v>16</v>
      </c>
      <c r="B27" s="29" t="s">
        <v>19</v>
      </c>
      <c r="C27" s="178">
        <v>80408.1</v>
      </c>
      <c r="D27" s="178">
        <v>80408.1</v>
      </c>
      <c r="E27" s="179">
        <f t="shared" si="0"/>
        <v>100</v>
      </c>
      <c r="F27" s="2"/>
    </row>
    <row r="28" spans="1:6" ht="15" customHeight="1">
      <c r="A28" s="34">
        <v>17</v>
      </c>
      <c r="B28" s="29" t="s">
        <v>20</v>
      </c>
      <c r="C28" s="178">
        <v>86746.5</v>
      </c>
      <c r="D28" s="179">
        <v>86746.5</v>
      </c>
      <c r="E28" s="179">
        <f t="shared" si="0"/>
        <v>100</v>
      </c>
      <c r="F28" s="2"/>
    </row>
    <row r="29" spans="1:6" ht="18" customHeight="1">
      <c r="A29" s="35"/>
      <c r="B29" s="175" t="s">
        <v>21</v>
      </c>
      <c r="C29" s="156">
        <f>SUM(C11:C28)</f>
        <v>1502317.3999999997</v>
      </c>
      <c r="D29" s="156">
        <f>SUM(D11:D28)</f>
        <v>1502317.3999999997</v>
      </c>
      <c r="E29" s="59">
        <v>100</v>
      </c>
      <c r="F29" s="2"/>
    </row>
    <row r="30" spans="1:6" ht="15.75">
      <c r="A30" s="2"/>
      <c r="B30" s="2"/>
      <c r="C30" s="2"/>
      <c r="D30" s="2"/>
      <c r="E30" s="2"/>
      <c r="F30" s="2"/>
    </row>
    <row r="31" spans="3:4" ht="15.75">
      <c r="C31" s="20"/>
      <c r="D31" s="20"/>
    </row>
  </sheetData>
  <sheetProtection/>
  <mergeCells count="2">
    <mergeCell ref="A7:E7"/>
    <mergeCell ref="A8:E8"/>
  </mergeCells>
  <printOptions/>
  <pageMargins left="1.03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view="pageBreakPreview" zoomScaleSheetLayoutView="100" zoomScalePageLayoutView="0" workbookViewId="0" topLeftCell="A13">
      <selection activeCell="E3" sqref="E3"/>
    </sheetView>
  </sheetViews>
  <sheetFormatPr defaultColWidth="9.140625" defaultRowHeight="12.75"/>
  <cols>
    <col min="1" max="1" width="7.7109375" style="0" customWidth="1"/>
    <col min="2" max="2" width="27.28125" style="0" customWidth="1"/>
    <col min="3" max="4" width="16.00390625" style="0" customWidth="1"/>
    <col min="5" max="5" width="13.421875" style="0" customWidth="1"/>
    <col min="6" max="6" width="10.140625" style="0" customWidth="1"/>
  </cols>
  <sheetData>
    <row r="1" spans="1:5" ht="15.75">
      <c r="A1" s="1"/>
      <c r="C1" s="16"/>
      <c r="E1" s="256" t="s">
        <v>76</v>
      </c>
    </row>
    <row r="2" spans="1:5" ht="15.75">
      <c r="A2" s="2"/>
      <c r="C2" s="16"/>
      <c r="E2" s="256" t="s">
        <v>72</v>
      </c>
    </row>
    <row r="3" spans="1:2" ht="15.75">
      <c r="A3" s="2"/>
      <c r="B3" s="2"/>
    </row>
    <row r="4" spans="1:5" ht="19.5" customHeight="1">
      <c r="A4" s="415" t="s">
        <v>44</v>
      </c>
      <c r="B4" s="415"/>
      <c r="C4" s="415"/>
      <c r="D4" s="415"/>
      <c r="E4" s="415"/>
    </row>
    <row r="5" spans="1:5" ht="60" customHeight="1">
      <c r="A5" s="424" t="s">
        <v>115</v>
      </c>
      <c r="B5" s="424"/>
      <c r="C5" s="424"/>
      <c r="D5" s="424"/>
      <c r="E5" s="424"/>
    </row>
    <row r="6" spans="1:5" ht="12.75" customHeight="1">
      <c r="A6" s="24"/>
      <c r="B6" s="23"/>
      <c r="D6" s="36"/>
      <c r="E6" s="36"/>
    </row>
    <row r="7" spans="1:5" ht="15.75">
      <c r="A7" s="23"/>
      <c r="B7" s="23"/>
      <c r="C7" s="57"/>
      <c r="D7" s="425" t="s">
        <v>0</v>
      </c>
      <c r="E7" s="425"/>
    </row>
    <row r="8" spans="1:5" ht="31.5">
      <c r="A8" s="21" t="s">
        <v>1</v>
      </c>
      <c r="B8" s="21" t="s">
        <v>2</v>
      </c>
      <c r="C8" s="5" t="s">
        <v>41</v>
      </c>
      <c r="D8" s="52" t="s">
        <v>47</v>
      </c>
      <c r="E8" s="21" t="s">
        <v>52</v>
      </c>
    </row>
    <row r="9" spans="1:6" ht="16.5" customHeight="1">
      <c r="A9" s="6">
        <v>1</v>
      </c>
      <c r="B9" s="29" t="s">
        <v>4</v>
      </c>
      <c r="C9" s="323">
        <v>3813.8</v>
      </c>
      <c r="D9" s="333">
        <v>3813.8</v>
      </c>
      <c r="E9" s="325">
        <f>D9/C9*100</f>
        <v>100</v>
      </c>
      <c r="F9" s="53"/>
    </row>
    <row r="10" spans="1:6" ht="15.75">
      <c r="A10" s="7">
        <v>2</v>
      </c>
      <c r="B10" s="29" t="s">
        <v>5</v>
      </c>
      <c r="C10" s="317">
        <v>5251.3</v>
      </c>
      <c r="D10" s="334">
        <v>5251.3</v>
      </c>
      <c r="E10" s="325">
        <f aca="true" t="shared" si="0" ref="E10:E27">D10/C10*100</f>
        <v>100</v>
      </c>
      <c r="F10" s="53"/>
    </row>
    <row r="11" spans="1:6" ht="15.75">
      <c r="A11" s="7">
        <v>3</v>
      </c>
      <c r="B11" s="29" t="s">
        <v>42</v>
      </c>
      <c r="C11" s="317">
        <v>7835.6</v>
      </c>
      <c r="D11" s="309">
        <v>7335.6</v>
      </c>
      <c r="E11" s="325">
        <f t="shared" si="0"/>
        <v>93.61886773189035</v>
      </c>
      <c r="F11" s="53"/>
    </row>
    <row r="12" spans="1:6" ht="15.75">
      <c r="A12" s="7">
        <v>4</v>
      </c>
      <c r="B12" s="29" t="s">
        <v>6</v>
      </c>
      <c r="C12" s="317">
        <v>4332.2</v>
      </c>
      <c r="D12" s="334">
        <v>4332.2</v>
      </c>
      <c r="E12" s="325">
        <f t="shared" si="0"/>
        <v>100</v>
      </c>
      <c r="F12" s="53"/>
    </row>
    <row r="13" spans="1:6" ht="15.75">
      <c r="A13" s="7">
        <v>5</v>
      </c>
      <c r="B13" s="29" t="s">
        <v>7</v>
      </c>
      <c r="C13" s="320">
        <v>14075.6</v>
      </c>
      <c r="D13" s="327">
        <v>14075.6</v>
      </c>
      <c r="E13" s="325">
        <f t="shared" si="0"/>
        <v>100</v>
      </c>
      <c r="F13" s="53"/>
    </row>
    <row r="14" spans="1:6" ht="15.75">
      <c r="A14" s="7">
        <v>6</v>
      </c>
      <c r="B14" s="29" t="s">
        <v>8</v>
      </c>
      <c r="C14" s="317">
        <v>3534.2</v>
      </c>
      <c r="D14" s="334">
        <v>3534.2</v>
      </c>
      <c r="E14" s="325">
        <f t="shared" si="0"/>
        <v>100</v>
      </c>
      <c r="F14" s="53"/>
    </row>
    <row r="15" spans="1:6" ht="15.75">
      <c r="A15" s="7">
        <v>7</v>
      </c>
      <c r="B15" s="29" t="s">
        <v>9</v>
      </c>
      <c r="C15" s="317">
        <v>3483.4</v>
      </c>
      <c r="D15" s="334">
        <v>3483.4</v>
      </c>
      <c r="E15" s="325">
        <f t="shared" si="0"/>
        <v>100</v>
      </c>
      <c r="F15" s="53"/>
    </row>
    <row r="16" spans="1:6" ht="15.75">
      <c r="A16" s="7">
        <v>8</v>
      </c>
      <c r="B16" s="29" t="s">
        <v>10</v>
      </c>
      <c r="C16" s="317">
        <v>2376.2</v>
      </c>
      <c r="D16" s="334">
        <v>2376.2</v>
      </c>
      <c r="E16" s="325">
        <f t="shared" si="0"/>
        <v>100</v>
      </c>
      <c r="F16" s="53"/>
    </row>
    <row r="17" spans="1:6" ht="15.75">
      <c r="A17" s="7">
        <v>9</v>
      </c>
      <c r="B17" s="29" t="s">
        <v>11</v>
      </c>
      <c r="C17" s="317">
        <v>2502.4</v>
      </c>
      <c r="D17" s="334">
        <v>2502.4</v>
      </c>
      <c r="E17" s="325">
        <f t="shared" si="0"/>
        <v>100</v>
      </c>
      <c r="F17" s="53"/>
    </row>
    <row r="18" spans="1:6" ht="15.75">
      <c r="A18" s="7">
        <v>10</v>
      </c>
      <c r="B18" s="29" t="s">
        <v>12</v>
      </c>
      <c r="C18" s="317">
        <v>3852.4</v>
      </c>
      <c r="D18" s="334">
        <v>3852.4</v>
      </c>
      <c r="E18" s="325">
        <f t="shared" si="0"/>
        <v>100</v>
      </c>
      <c r="F18" s="53"/>
    </row>
    <row r="19" spans="1:6" ht="15.75">
      <c r="A19" s="7">
        <v>11</v>
      </c>
      <c r="B19" s="29" t="s">
        <v>13</v>
      </c>
      <c r="C19" s="317">
        <v>2653.5</v>
      </c>
      <c r="D19" s="334">
        <v>2653.5</v>
      </c>
      <c r="E19" s="325">
        <f t="shared" si="0"/>
        <v>100</v>
      </c>
      <c r="F19" s="53"/>
    </row>
    <row r="20" spans="1:6" ht="15.75">
      <c r="A20" s="7">
        <v>12</v>
      </c>
      <c r="B20" s="29" t="s">
        <v>14</v>
      </c>
      <c r="C20" s="317">
        <v>391</v>
      </c>
      <c r="D20" s="309">
        <v>391</v>
      </c>
      <c r="E20" s="325">
        <f t="shared" si="0"/>
        <v>100</v>
      </c>
      <c r="F20" s="53"/>
    </row>
    <row r="21" spans="1:6" ht="15.75">
      <c r="A21" s="7">
        <v>13</v>
      </c>
      <c r="B21" s="29" t="s">
        <v>15</v>
      </c>
      <c r="C21" s="317">
        <v>2148.2</v>
      </c>
      <c r="D21" s="334">
        <v>2148.2</v>
      </c>
      <c r="E21" s="325">
        <f t="shared" si="0"/>
        <v>100</v>
      </c>
      <c r="F21" s="53"/>
    </row>
    <row r="22" spans="1:6" ht="15.75">
      <c r="A22" s="7">
        <v>14</v>
      </c>
      <c r="B22" s="29" t="s">
        <v>16</v>
      </c>
      <c r="C22" s="317">
        <v>8402.1</v>
      </c>
      <c r="D22" s="334">
        <v>8402.1</v>
      </c>
      <c r="E22" s="325">
        <f t="shared" si="0"/>
        <v>100</v>
      </c>
      <c r="F22" s="53"/>
    </row>
    <row r="23" spans="1:6" ht="15.75">
      <c r="A23" s="7">
        <v>15</v>
      </c>
      <c r="B23" s="29" t="s">
        <v>17</v>
      </c>
      <c r="C23" s="320">
        <v>1412.4</v>
      </c>
      <c r="D23" s="327">
        <v>1412.4</v>
      </c>
      <c r="E23" s="325">
        <f t="shared" si="0"/>
        <v>100</v>
      </c>
      <c r="F23" s="53"/>
    </row>
    <row r="24" spans="1:6" ht="15.75">
      <c r="A24" s="7">
        <v>16</v>
      </c>
      <c r="B24" s="29" t="s">
        <v>18</v>
      </c>
      <c r="C24" s="320">
        <v>2497.7</v>
      </c>
      <c r="D24" s="327">
        <v>2497.7</v>
      </c>
      <c r="E24" s="325">
        <f t="shared" si="0"/>
        <v>100</v>
      </c>
      <c r="F24" s="53"/>
    </row>
    <row r="25" spans="1:6" ht="15.75">
      <c r="A25" s="7">
        <v>17</v>
      </c>
      <c r="B25" s="29" t="s">
        <v>19</v>
      </c>
      <c r="C25" s="317">
        <v>2515.6</v>
      </c>
      <c r="D25" s="334">
        <v>2515.6</v>
      </c>
      <c r="E25" s="325">
        <f t="shared" si="0"/>
        <v>100</v>
      </c>
      <c r="F25" s="53"/>
    </row>
    <row r="26" spans="1:6" ht="15.75">
      <c r="A26" s="7">
        <v>18</v>
      </c>
      <c r="B26" s="29" t="s">
        <v>20</v>
      </c>
      <c r="C26" s="320">
        <v>10404.1</v>
      </c>
      <c r="D26" s="327">
        <v>10404.1</v>
      </c>
      <c r="E26" s="325">
        <f t="shared" si="0"/>
        <v>100</v>
      </c>
      <c r="F26" s="53"/>
    </row>
    <row r="27" spans="1:6" ht="15.75">
      <c r="A27" s="7">
        <v>19</v>
      </c>
      <c r="B27" s="29" t="s">
        <v>22</v>
      </c>
      <c r="C27" s="317">
        <v>32830.7</v>
      </c>
      <c r="D27" s="309">
        <v>32830.6706</v>
      </c>
      <c r="E27" s="325">
        <f t="shared" si="0"/>
        <v>99.99991044967058</v>
      </c>
      <c r="F27" s="66"/>
    </row>
    <row r="28" spans="1:6" ht="19.5" customHeight="1">
      <c r="A28" s="8"/>
      <c r="B28" s="30" t="s">
        <v>21</v>
      </c>
      <c r="C28" s="51">
        <f>SUM(C9:C27)</f>
        <v>114312.4</v>
      </c>
      <c r="D28" s="332">
        <f>SUM(D9:D27)</f>
        <v>113812.3706</v>
      </c>
      <c r="E28" s="328">
        <f>D28/C28*100</f>
        <v>99.56257641340747</v>
      </c>
      <c r="F28" s="53"/>
    </row>
    <row r="29" spans="1:2" ht="15.75">
      <c r="A29" s="2"/>
      <c r="B29" s="2"/>
    </row>
  </sheetData>
  <sheetProtection/>
  <mergeCells count="3">
    <mergeCell ref="A4:E4"/>
    <mergeCell ref="A5:E5"/>
    <mergeCell ref="D7:E7"/>
  </mergeCells>
  <printOptions/>
  <pageMargins left="1.1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view="pageBreakPreview" zoomScaleSheetLayoutView="100" zoomScalePageLayoutView="0" workbookViewId="0" topLeftCell="A13">
      <selection activeCell="E3" sqref="E3"/>
    </sheetView>
  </sheetViews>
  <sheetFormatPr defaultColWidth="9.140625" defaultRowHeight="12.75"/>
  <cols>
    <col min="1" max="1" width="7.7109375" style="0" customWidth="1"/>
    <col min="2" max="2" width="28.57421875" style="0" customWidth="1"/>
    <col min="3" max="4" width="17.421875" style="0" customWidth="1"/>
    <col min="5" max="5" width="14.57421875" style="0" customWidth="1"/>
  </cols>
  <sheetData>
    <row r="1" spans="1:5" ht="15.75">
      <c r="A1" s="2"/>
      <c r="B1" s="2"/>
      <c r="E1" s="256" t="s">
        <v>77</v>
      </c>
    </row>
    <row r="2" spans="1:5" ht="15.75">
      <c r="A2" s="2"/>
      <c r="B2" s="2"/>
      <c r="E2" s="256" t="s">
        <v>72</v>
      </c>
    </row>
    <row r="3" spans="1:2" ht="15.75">
      <c r="A3" s="2"/>
      <c r="B3" s="2"/>
    </row>
    <row r="4" spans="1:5" ht="19.5" customHeight="1">
      <c r="A4" s="415" t="s">
        <v>44</v>
      </c>
      <c r="B4" s="415"/>
      <c r="C4" s="415"/>
      <c r="D4" s="415"/>
      <c r="E4" s="415"/>
    </row>
    <row r="5" spans="1:5" ht="60" customHeight="1">
      <c r="A5" s="424" t="s">
        <v>116</v>
      </c>
      <c r="B5" s="424"/>
      <c r="C5" s="424"/>
      <c r="D5" s="424"/>
      <c r="E5" s="424"/>
    </row>
    <row r="6" spans="1:3" ht="12.75" customHeight="1">
      <c r="A6" s="24"/>
      <c r="B6" s="23"/>
      <c r="C6" s="22"/>
    </row>
    <row r="7" spans="1:5" ht="15.75">
      <c r="A7" s="23"/>
      <c r="B7" s="23"/>
      <c r="D7" s="425" t="s">
        <v>0</v>
      </c>
      <c r="E7" s="425"/>
    </row>
    <row r="8" spans="1:5" ht="31.5">
      <c r="A8" s="21" t="s">
        <v>1</v>
      </c>
      <c r="B8" s="21" t="s">
        <v>2</v>
      </c>
      <c r="C8" s="5" t="s">
        <v>41</v>
      </c>
      <c r="D8" s="52" t="s">
        <v>47</v>
      </c>
      <c r="E8" s="21" t="s">
        <v>52</v>
      </c>
    </row>
    <row r="9" spans="1:5" ht="16.5" customHeight="1">
      <c r="A9" s="6">
        <v>1</v>
      </c>
      <c r="B9" s="29" t="s">
        <v>4</v>
      </c>
      <c r="C9" s="288">
        <v>586.2</v>
      </c>
      <c r="D9" s="294">
        <v>579.06</v>
      </c>
      <c r="E9" s="60">
        <f>D9/C9*100</f>
        <v>98.78198567041963</v>
      </c>
    </row>
    <row r="10" spans="1:5" ht="15.75">
      <c r="A10" s="7">
        <v>2</v>
      </c>
      <c r="B10" s="29" t="s">
        <v>5</v>
      </c>
      <c r="C10" s="290">
        <v>620.6</v>
      </c>
      <c r="D10" s="295">
        <v>593.1</v>
      </c>
      <c r="E10" s="60">
        <f aca="true" t="shared" si="0" ref="E10:E27">D10/C10*100</f>
        <v>95.5688043828553</v>
      </c>
    </row>
    <row r="11" spans="1:5" ht="15.75">
      <c r="A11" s="7">
        <v>3</v>
      </c>
      <c r="B11" s="29" t="s">
        <v>42</v>
      </c>
      <c r="C11" s="290">
        <v>561.3</v>
      </c>
      <c r="D11" s="295">
        <v>542</v>
      </c>
      <c r="E11" s="60">
        <f t="shared" si="0"/>
        <v>96.56155353643328</v>
      </c>
    </row>
    <row r="12" spans="1:5" ht="15.75">
      <c r="A12" s="7">
        <v>4</v>
      </c>
      <c r="B12" s="29" t="s">
        <v>6</v>
      </c>
      <c r="C12" s="290">
        <v>574.3</v>
      </c>
      <c r="D12" s="295">
        <v>559.705</v>
      </c>
      <c r="E12" s="60">
        <f t="shared" si="0"/>
        <v>97.45864530733068</v>
      </c>
    </row>
    <row r="13" spans="1:5" ht="15.75">
      <c r="A13" s="7">
        <v>5</v>
      </c>
      <c r="B13" s="29" t="s">
        <v>7</v>
      </c>
      <c r="C13" s="292">
        <v>776.7</v>
      </c>
      <c r="D13" s="296">
        <v>760.145</v>
      </c>
      <c r="E13" s="60">
        <f t="shared" si="0"/>
        <v>97.86854641431697</v>
      </c>
    </row>
    <row r="14" spans="1:5" ht="15.75">
      <c r="A14" s="7">
        <v>6</v>
      </c>
      <c r="B14" s="29" t="s">
        <v>8</v>
      </c>
      <c r="C14" s="290">
        <v>712.8</v>
      </c>
      <c r="D14" s="295">
        <v>695.125</v>
      </c>
      <c r="E14" s="60">
        <f t="shared" si="0"/>
        <v>97.52034231200899</v>
      </c>
    </row>
    <row r="15" spans="1:5" ht="15.75">
      <c r="A15" s="7">
        <v>7</v>
      </c>
      <c r="B15" s="29" t="s">
        <v>9</v>
      </c>
      <c r="C15" s="290">
        <v>334.3</v>
      </c>
      <c r="D15" s="295">
        <v>325.445</v>
      </c>
      <c r="E15" s="60">
        <f t="shared" si="0"/>
        <v>97.35118157343703</v>
      </c>
    </row>
    <row r="16" spans="1:5" ht="15.75">
      <c r="A16" s="7">
        <v>8</v>
      </c>
      <c r="B16" s="29" t="s">
        <v>10</v>
      </c>
      <c r="C16" s="290">
        <v>376.9</v>
      </c>
      <c r="D16" s="295">
        <v>369.76</v>
      </c>
      <c r="E16" s="60">
        <f t="shared" si="0"/>
        <v>98.10559830193685</v>
      </c>
    </row>
    <row r="17" spans="1:5" ht="15.75">
      <c r="A17" s="7">
        <v>9</v>
      </c>
      <c r="B17" s="29" t="s">
        <v>11</v>
      </c>
      <c r="C17" s="290">
        <v>355.6</v>
      </c>
      <c r="D17" s="295">
        <v>348.775</v>
      </c>
      <c r="E17" s="60">
        <f t="shared" si="0"/>
        <v>98.08070866141732</v>
      </c>
    </row>
    <row r="18" spans="1:5" ht="15.75">
      <c r="A18" s="7">
        <v>10</v>
      </c>
      <c r="B18" s="29" t="s">
        <v>12</v>
      </c>
      <c r="C18" s="290">
        <v>568.7</v>
      </c>
      <c r="D18" s="295">
        <v>553.335</v>
      </c>
      <c r="E18" s="60">
        <f t="shared" si="0"/>
        <v>97.29822401969403</v>
      </c>
    </row>
    <row r="19" spans="1:5" ht="15.75">
      <c r="A19" s="7">
        <v>11</v>
      </c>
      <c r="B19" s="29" t="s">
        <v>13</v>
      </c>
      <c r="C19" s="290">
        <v>399.1</v>
      </c>
      <c r="D19" s="295">
        <v>391.995</v>
      </c>
      <c r="E19" s="60">
        <f t="shared" si="0"/>
        <v>98.21974442495615</v>
      </c>
    </row>
    <row r="20" spans="1:5" ht="15.75">
      <c r="A20" s="7">
        <v>12</v>
      </c>
      <c r="B20" s="29" t="s">
        <v>14</v>
      </c>
      <c r="C20" s="290">
        <v>455.5</v>
      </c>
      <c r="D20" s="295">
        <v>444.3</v>
      </c>
      <c r="E20" s="60">
        <f t="shared" si="0"/>
        <v>97.54116355653129</v>
      </c>
    </row>
    <row r="21" spans="1:5" ht="15.75">
      <c r="A21" s="7">
        <v>13</v>
      </c>
      <c r="B21" s="29" t="s">
        <v>15</v>
      </c>
      <c r="C21" s="290">
        <v>480.2</v>
      </c>
      <c r="D21" s="295">
        <v>466.2</v>
      </c>
      <c r="E21" s="60">
        <f t="shared" si="0"/>
        <v>97.08454810495627</v>
      </c>
    </row>
    <row r="22" spans="1:5" ht="15.75">
      <c r="A22" s="7">
        <v>14</v>
      </c>
      <c r="B22" s="29" t="s">
        <v>16</v>
      </c>
      <c r="C22" s="290">
        <v>788.3</v>
      </c>
      <c r="D22" s="295">
        <v>766.32</v>
      </c>
      <c r="E22" s="60">
        <f t="shared" si="0"/>
        <v>97.21172142585311</v>
      </c>
    </row>
    <row r="23" spans="1:5" ht="15.75">
      <c r="A23" s="7">
        <v>15</v>
      </c>
      <c r="B23" s="29" t="s">
        <v>17</v>
      </c>
      <c r="C23" s="292">
        <v>349.7</v>
      </c>
      <c r="D23" s="296">
        <v>342.63</v>
      </c>
      <c r="E23" s="60">
        <f t="shared" si="0"/>
        <v>97.97826708607377</v>
      </c>
    </row>
    <row r="24" spans="1:5" ht="15.75">
      <c r="A24" s="7">
        <v>16</v>
      </c>
      <c r="B24" s="29" t="s">
        <v>18</v>
      </c>
      <c r="C24" s="292">
        <v>632.7</v>
      </c>
      <c r="D24" s="296">
        <v>632.175</v>
      </c>
      <c r="E24" s="60">
        <f t="shared" si="0"/>
        <v>99.91702228544332</v>
      </c>
    </row>
    <row r="25" spans="1:5" ht="15.75">
      <c r="A25" s="7">
        <v>17</v>
      </c>
      <c r="B25" s="29" t="s">
        <v>19</v>
      </c>
      <c r="C25" s="290">
        <v>336.2</v>
      </c>
      <c r="D25" s="295">
        <v>327.135</v>
      </c>
      <c r="E25" s="60">
        <f t="shared" si="0"/>
        <v>97.30368828078525</v>
      </c>
    </row>
    <row r="26" spans="1:5" ht="15.75">
      <c r="A26" s="7">
        <v>18</v>
      </c>
      <c r="B26" s="29" t="s">
        <v>20</v>
      </c>
      <c r="C26" s="292">
        <v>667.4</v>
      </c>
      <c r="D26" s="296">
        <v>614.753</v>
      </c>
      <c r="E26" s="60">
        <f t="shared" si="0"/>
        <v>92.11162721006893</v>
      </c>
    </row>
    <row r="27" spans="1:6" ht="15.75">
      <c r="A27" s="7">
        <v>19</v>
      </c>
      <c r="B27" s="29" t="s">
        <v>22</v>
      </c>
      <c r="C27" s="290">
        <v>11965.4</v>
      </c>
      <c r="D27" s="295">
        <v>11648.72</v>
      </c>
      <c r="E27" s="60">
        <f t="shared" si="0"/>
        <v>97.35336888027145</v>
      </c>
      <c r="F27" s="2"/>
    </row>
    <row r="28" spans="1:5" ht="19.5" customHeight="1">
      <c r="A28" s="8"/>
      <c r="B28" s="30" t="s">
        <v>21</v>
      </c>
      <c r="C28" s="61">
        <f>SUM(C9:C27)</f>
        <v>21541.9</v>
      </c>
      <c r="D28" s="58">
        <f>SUM(D9:D27)</f>
        <v>20960.678</v>
      </c>
      <c r="E28" s="195">
        <f>D28/C28*100</f>
        <v>97.30190001810425</v>
      </c>
    </row>
    <row r="29" spans="1:2" ht="15.75">
      <c r="A29" s="2"/>
      <c r="B29" s="2"/>
    </row>
  </sheetData>
  <sheetProtection/>
  <mergeCells count="3">
    <mergeCell ref="A4:E4"/>
    <mergeCell ref="A5:E5"/>
    <mergeCell ref="D7:E7"/>
  </mergeCells>
  <printOptions/>
  <pageMargins left="0.9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H31"/>
  <sheetViews>
    <sheetView view="pageBreakPreview" zoomScaleSheetLayoutView="100" zoomScalePageLayoutView="0" workbookViewId="0" topLeftCell="A13">
      <selection activeCell="A5" sqref="A5:E5"/>
    </sheetView>
  </sheetViews>
  <sheetFormatPr defaultColWidth="9.140625" defaultRowHeight="12.75"/>
  <cols>
    <col min="1" max="1" width="7.7109375" style="0" customWidth="1"/>
    <col min="2" max="2" width="29.7109375" style="0" customWidth="1"/>
    <col min="3" max="4" width="16.00390625" style="0" customWidth="1"/>
    <col min="5" max="5" width="13.28125" style="0" customWidth="1"/>
    <col min="6" max="8" width="12.8515625" style="0" customWidth="1"/>
  </cols>
  <sheetData>
    <row r="1" spans="1:5" ht="15.75">
      <c r="A1" s="2"/>
      <c r="B1" s="2"/>
      <c r="E1" s="256" t="s">
        <v>78</v>
      </c>
    </row>
    <row r="2" spans="1:5" ht="15.75">
      <c r="A2" s="2"/>
      <c r="B2" s="2"/>
      <c r="E2" s="256" t="s">
        <v>72</v>
      </c>
    </row>
    <row r="3" spans="1:2" ht="15.75">
      <c r="A3" s="2"/>
      <c r="B3" s="2"/>
    </row>
    <row r="4" spans="1:5" ht="19.5" customHeight="1">
      <c r="A4" s="415" t="s">
        <v>46</v>
      </c>
      <c r="B4" s="415"/>
      <c r="C4" s="415"/>
      <c r="D4" s="415"/>
      <c r="E4" s="415"/>
    </row>
    <row r="5" spans="1:5" ht="88.5" customHeight="1">
      <c r="A5" s="424" t="s">
        <v>117</v>
      </c>
      <c r="B5" s="424"/>
      <c r="C5" s="424"/>
      <c r="D5" s="424"/>
      <c r="E5" s="424"/>
    </row>
    <row r="6" spans="1:5" ht="15.75">
      <c r="A6" s="24"/>
      <c r="B6" s="23"/>
      <c r="C6" s="22"/>
      <c r="D6" s="22"/>
      <c r="E6" s="22"/>
    </row>
    <row r="7" spans="1:5" ht="15.75">
      <c r="A7" s="23"/>
      <c r="B7" s="23"/>
      <c r="E7" s="48" t="s">
        <v>0</v>
      </c>
    </row>
    <row r="8" spans="1:5" s="53" customFormat="1" ht="48.75" customHeight="1">
      <c r="A8" s="21" t="s">
        <v>1</v>
      </c>
      <c r="B8" s="21" t="s">
        <v>2</v>
      </c>
      <c r="C8" s="5" t="s">
        <v>3</v>
      </c>
      <c r="D8" s="5" t="s">
        <v>45</v>
      </c>
      <c r="E8" s="21" t="s">
        <v>52</v>
      </c>
    </row>
    <row r="9" spans="1:8" ht="16.5" customHeight="1">
      <c r="A9" s="7">
        <v>1</v>
      </c>
      <c r="B9" s="197" t="s">
        <v>4</v>
      </c>
      <c r="C9" s="337">
        <v>31594.2</v>
      </c>
      <c r="D9" s="338">
        <v>31594.2</v>
      </c>
      <c r="E9" s="269">
        <f>D9/C9*100</f>
        <v>100</v>
      </c>
      <c r="F9" s="67"/>
      <c r="G9" s="67"/>
      <c r="H9" s="67"/>
    </row>
    <row r="10" spans="1:8" ht="15.75">
      <c r="A10" s="7">
        <v>2</v>
      </c>
      <c r="B10" s="197" t="s">
        <v>5</v>
      </c>
      <c r="C10" s="339">
        <v>31522</v>
      </c>
      <c r="D10" s="340">
        <v>31522</v>
      </c>
      <c r="E10" s="269">
        <f aca="true" t="shared" si="0" ref="E10:E27">D10/C10*100</f>
        <v>100</v>
      </c>
      <c r="F10" s="67"/>
      <c r="G10" s="67"/>
      <c r="H10" s="67"/>
    </row>
    <row r="11" spans="1:8" ht="15.75">
      <c r="A11" s="7">
        <v>3</v>
      </c>
      <c r="B11" s="197" t="s">
        <v>42</v>
      </c>
      <c r="C11" s="339">
        <v>68510.1</v>
      </c>
      <c r="D11" s="340">
        <v>68510.1</v>
      </c>
      <c r="E11" s="269">
        <f t="shared" si="0"/>
        <v>100</v>
      </c>
      <c r="F11" s="67"/>
      <c r="G11" s="67"/>
      <c r="H11" s="67"/>
    </row>
    <row r="12" spans="1:8" ht="15.75">
      <c r="A12" s="7">
        <v>4</v>
      </c>
      <c r="B12" s="197" t="s">
        <v>6</v>
      </c>
      <c r="C12" s="339">
        <v>27636.5</v>
      </c>
      <c r="D12" s="340">
        <v>27636.5</v>
      </c>
      <c r="E12" s="269">
        <f t="shared" si="0"/>
        <v>100</v>
      </c>
      <c r="F12" s="67"/>
      <c r="G12" s="67"/>
      <c r="H12" s="67"/>
    </row>
    <row r="13" spans="1:8" ht="15.75">
      <c r="A13" s="7">
        <v>5</v>
      </c>
      <c r="B13" s="197" t="s">
        <v>7</v>
      </c>
      <c r="C13" s="341">
        <v>77010.1</v>
      </c>
      <c r="D13" s="342">
        <v>77010.1</v>
      </c>
      <c r="E13" s="269">
        <f t="shared" si="0"/>
        <v>100</v>
      </c>
      <c r="F13" s="67"/>
      <c r="G13" s="67"/>
      <c r="H13" s="67"/>
    </row>
    <row r="14" spans="1:8" ht="15.75">
      <c r="A14" s="7">
        <v>6</v>
      </c>
      <c r="B14" s="197" t="s">
        <v>8</v>
      </c>
      <c r="C14" s="339">
        <v>19133.9</v>
      </c>
      <c r="D14" s="340">
        <v>19133.9</v>
      </c>
      <c r="E14" s="269">
        <f t="shared" si="0"/>
        <v>100</v>
      </c>
      <c r="F14" s="67"/>
      <c r="G14" s="67"/>
      <c r="H14" s="67"/>
    </row>
    <row r="15" spans="1:8" ht="15.75">
      <c r="A15" s="7">
        <v>7</v>
      </c>
      <c r="B15" s="197" t="s">
        <v>9</v>
      </c>
      <c r="C15" s="339">
        <v>18615.6</v>
      </c>
      <c r="D15" s="340">
        <v>18615.6</v>
      </c>
      <c r="E15" s="269">
        <f t="shared" si="0"/>
        <v>100</v>
      </c>
      <c r="F15" s="67"/>
      <c r="G15" s="67"/>
      <c r="H15" s="67"/>
    </row>
    <row r="16" spans="1:8" ht="15.75">
      <c r="A16" s="7">
        <v>8</v>
      </c>
      <c r="B16" s="197" t="s">
        <v>10</v>
      </c>
      <c r="C16" s="339">
        <v>20175.5</v>
      </c>
      <c r="D16" s="340">
        <v>20175.5</v>
      </c>
      <c r="E16" s="269">
        <f t="shared" si="0"/>
        <v>100</v>
      </c>
      <c r="F16" s="67"/>
      <c r="G16" s="67"/>
      <c r="H16" s="67"/>
    </row>
    <row r="17" spans="1:8" ht="15.75">
      <c r="A17" s="7">
        <v>9</v>
      </c>
      <c r="B17" s="197" t="s">
        <v>11</v>
      </c>
      <c r="C17" s="339">
        <v>20877.4</v>
      </c>
      <c r="D17" s="340">
        <v>20877.4</v>
      </c>
      <c r="E17" s="269">
        <f t="shared" si="0"/>
        <v>100</v>
      </c>
      <c r="F17" s="67"/>
      <c r="G17" s="67"/>
      <c r="H17" s="67"/>
    </row>
    <row r="18" spans="1:8" ht="15.75">
      <c r="A18" s="7">
        <v>10</v>
      </c>
      <c r="B18" s="197" t="s">
        <v>12</v>
      </c>
      <c r="C18" s="339">
        <v>32904</v>
      </c>
      <c r="D18" s="340">
        <v>32904</v>
      </c>
      <c r="E18" s="269">
        <f t="shared" si="0"/>
        <v>100</v>
      </c>
      <c r="F18" s="67"/>
      <c r="G18" s="67"/>
      <c r="H18" s="67"/>
    </row>
    <row r="19" spans="1:8" ht="15.75">
      <c r="A19" s="7">
        <v>11</v>
      </c>
      <c r="B19" s="197" t="s">
        <v>13</v>
      </c>
      <c r="C19" s="339">
        <v>24472.3</v>
      </c>
      <c r="D19" s="340">
        <v>24472.3</v>
      </c>
      <c r="E19" s="269">
        <f t="shared" si="0"/>
        <v>100</v>
      </c>
      <c r="F19" s="67"/>
      <c r="G19" s="67"/>
      <c r="H19" s="67"/>
    </row>
    <row r="20" spans="1:8" ht="15.75">
      <c r="A20" s="7">
        <v>12</v>
      </c>
      <c r="B20" s="197" t="s">
        <v>14</v>
      </c>
      <c r="C20" s="339">
        <v>6746</v>
      </c>
      <c r="D20" s="340">
        <v>6746</v>
      </c>
      <c r="E20" s="269">
        <f t="shared" si="0"/>
        <v>100</v>
      </c>
      <c r="F20" s="67"/>
      <c r="G20" s="67"/>
      <c r="H20" s="67"/>
    </row>
    <row r="21" spans="1:8" ht="15.75">
      <c r="A21" s="7">
        <v>13</v>
      </c>
      <c r="B21" s="197" t="s">
        <v>15</v>
      </c>
      <c r="C21" s="339">
        <v>18625.4</v>
      </c>
      <c r="D21" s="340">
        <v>18625.4</v>
      </c>
      <c r="E21" s="269">
        <f t="shared" si="0"/>
        <v>100</v>
      </c>
      <c r="F21" s="67"/>
      <c r="G21" s="67"/>
      <c r="H21" s="67"/>
    </row>
    <row r="22" spans="1:8" ht="15.75">
      <c r="A22" s="7">
        <v>14</v>
      </c>
      <c r="B22" s="197" t="s">
        <v>16</v>
      </c>
      <c r="C22" s="339">
        <v>54523.3</v>
      </c>
      <c r="D22" s="340">
        <v>54523.3</v>
      </c>
      <c r="E22" s="269">
        <f t="shared" si="0"/>
        <v>100</v>
      </c>
      <c r="F22" s="67"/>
      <c r="G22" s="67"/>
      <c r="H22" s="67"/>
    </row>
    <row r="23" spans="1:8" ht="15.75">
      <c r="A23" s="7">
        <v>15</v>
      </c>
      <c r="B23" s="197" t="s">
        <v>17</v>
      </c>
      <c r="C23" s="341">
        <v>14908</v>
      </c>
      <c r="D23" s="342">
        <v>14908</v>
      </c>
      <c r="E23" s="269">
        <f t="shared" si="0"/>
        <v>100</v>
      </c>
      <c r="F23" s="67"/>
      <c r="G23" s="67"/>
      <c r="H23" s="67"/>
    </row>
    <row r="24" spans="1:8" ht="15.75">
      <c r="A24" s="7">
        <v>16</v>
      </c>
      <c r="B24" s="197" t="s">
        <v>18</v>
      </c>
      <c r="C24" s="341">
        <v>19571.3</v>
      </c>
      <c r="D24" s="342">
        <v>19571.3</v>
      </c>
      <c r="E24" s="269">
        <f t="shared" si="0"/>
        <v>100</v>
      </c>
      <c r="F24" s="67"/>
      <c r="G24" s="67"/>
      <c r="H24" s="67"/>
    </row>
    <row r="25" spans="1:8" ht="15.75">
      <c r="A25" s="7">
        <v>17</v>
      </c>
      <c r="B25" s="197" t="s">
        <v>19</v>
      </c>
      <c r="C25" s="339">
        <v>17074.6</v>
      </c>
      <c r="D25" s="340">
        <v>17074.6</v>
      </c>
      <c r="E25" s="269">
        <f t="shared" si="0"/>
        <v>100</v>
      </c>
      <c r="F25" s="67"/>
      <c r="G25" s="67"/>
      <c r="H25" s="67"/>
    </row>
    <row r="26" spans="1:8" ht="15.75">
      <c r="A26" s="7">
        <v>18</v>
      </c>
      <c r="B26" s="197" t="s">
        <v>20</v>
      </c>
      <c r="C26" s="341">
        <v>28630.2</v>
      </c>
      <c r="D26" s="342">
        <v>28630.2</v>
      </c>
      <c r="E26" s="269">
        <f t="shared" si="0"/>
        <v>100</v>
      </c>
      <c r="F26" s="67"/>
      <c r="G26" s="67"/>
      <c r="H26" s="67"/>
    </row>
    <row r="27" spans="1:8" ht="15.75">
      <c r="A27" s="7">
        <v>19</v>
      </c>
      <c r="B27" s="197" t="s">
        <v>22</v>
      </c>
      <c r="C27" s="339">
        <v>156789.3</v>
      </c>
      <c r="D27" s="340">
        <v>156789.3</v>
      </c>
      <c r="E27" s="269">
        <f t="shared" si="0"/>
        <v>100</v>
      </c>
      <c r="F27" s="210"/>
      <c r="G27" s="67"/>
      <c r="H27" s="67"/>
    </row>
    <row r="28" spans="1:8" ht="19.5" customHeight="1">
      <c r="A28" s="8"/>
      <c r="B28" s="273" t="s">
        <v>21</v>
      </c>
      <c r="C28" s="343">
        <f>SUM(C9:C27)</f>
        <v>689319.7</v>
      </c>
      <c r="D28" s="344">
        <f>SUM(D9:D27)</f>
        <v>689319.7</v>
      </c>
      <c r="E28" s="345">
        <f>D28/C28*100</f>
        <v>100</v>
      </c>
      <c r="F28" s="67"/>
      <c r="G28" s="67"/>
      <c r="H28" s="67"/>
    </row>
    <row r="29" spans="1:2" ht="15.75">
      <c r="A29" s="2"/>
      <c r="B29" s="2"/>
    </row>
    <row r="31" ht="12.75">
      <c r="H31" s="67"/>
    </row>
  </sheetData>
  <sheetProtection/>
  <mergeCells count="2">
    <mergeCell ref="A4:E4"/>
    <mergeCell ref="A5:E5"/>
  </mergeCells>
  <printOptions/>
  <pageMargins left="1.02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view="pageBreakPreview" zoomScaleSheetLayoutView="100" zoomScalePageLayoutView="0" workbookViewId="0" topLeftCell="A16">
      <selection activeCell="E3" sqref="E3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4" width="16.140625" style="0" customWidth="1"/>
    <col min="5" max="5" width="13.28125" style="0" customWidth="1"/>
  </cols>
  <sheetData>
    <row r="1" spans="1:5" ht="15.75">
      <c r="A1" s="2"/>
      <c r="C1" s="16"/>
      <c r="E1" s="256" t="s">
        <v>79</v>
      </c>
    </row>
    <row r="2" spans="1:5" ht="15.75">
      <c r="A2" s="2"/>
      <c r="B2" s="2"/>
      <c r="E2" s="256" t="s">
        <v>72</v>
      </c>
    </row>
    <row r="3" spans="1:2" ht="15.75">
      <c r="A3" s="2"/>
      <c r="B3" s="2"/>
    </row>
    <row r="4" spans="1:5" ht="19.5" customHeight="1">
      <c r="A4" s="415" t="s">
        <v>46</v>
      </c>
      <c r="B4" s="415"/>
      <c r="C4" s="415"/>
      <c r="D4" s="415"/>
      <c r="E4" s="415"/>
    </row>
    <row r="5" spans="1:5" ht="46.5" customHeight="1">
      <c r="A5" s="424" t="s">
        <v>118</v>
      </c>
      <c r="B5" s="424"/>
      <c r="C5" s="424"/>
      <c r="D5" s="424"/>
      <c r="E5" s="424"/>
    </row>
    <row r="6" spans="1:3" ht="12.75" customHeight="1">
      <c r="A6" s="24"/>
      <c r="B6" s="23"/>
      <c r="C6" s="22"/>
    </row>
    <row r="7" spans="1:5" ht="15.75">
      <c r="A7" s="23"/>
      <c r="B7" s="23"/>
      <c r="D7" s="425" t="s">
        <v>0</v>
      </c>
      <c r="E7" s="425"/>
    </row>
    <row r="8" spans="1:5" ht="47.25">
      <c r="A8" s="21" t="s">
        <v>1</v>
      </c>
      <c r="B8" s="21" t="s">
        <v>2</v>
      </c>
      <c r="C8" s="5" t="s">
        <v>41</v>
      </c>
      <c r="D8" s="52" t="s">
        <v>47</v>
      </c>
      <c r="E8" s="21" t="s">
        <v>52</v>
      </c>
    </row>
    <row r="9" spans="1:5" ht="16.5" customHeight="1">
      <c r="A9" s="6">
        <v>1</v>
      </c>
      <c r="B9" s="29" t="s">
        <v>4</v>
      </c>
      <c r="C9" s="288">
        <v>407</v>
      </c>
      <c r="D9" s="289">
        <v>407</v>
      </c>
      <c r="E9" s="60">
        <f>D9/C9*100</f>
        <v>100</v>
      </c>
    </row>
    <row r="10" spans="1:5" ht="15.75">
      <c r="A10" s="7">
        <v>2</v>
      </c>
      <c r="B10" s="29" t="s">
        <v>5</v>
      </c>
      <c r="C10" s="290">
        <v>407</v>
      </c>
      <c r="D10" s="291">
        <v>407</v>
      </c>
      <c r="E10" s="60">
        <f aca="true" t="shared" si="0" ref="E10:E27">D10/C10*100</f>
        <v>100</v>
      </c>
    </row>
    <row r="11" spans="1:5" ht="15.75">
      <c r="A11" s="7">
        <v>3</v>
      </c>
      <c r="B11" s="29" t="s">
        <v>42</v>
      </c>
      <c r="C11" s="290">
        <v>407</v>
      </c>
      <c r="D11" s="291">
        <v>407</v>
      </c>
      <c r="E11" s="60">
        <f t="shared" si="0"/>
        <v>100</v>
      </c>
    </row>
    <row r="12" spans="1:5" ht="15.75">
      <c r="A12" s="7">
        <v>4</v>
      </c>
      <c r="B12" s="29" t="s">
        <v>6</v>
      </c>
      <c r="C12" s="290">
        <v>407</v>
      </c>
      <c r="D12" s="291">
        <v>407</v>
      </c>
      <c r="E12" s="60">
        <f t="shared" si="0"/>
        <v>100</v>
      </c>
    </row>
    <row r="13" spans="1:5" ht="15.75">
      <c r="A13" s="7">
        <v>5</v>
      </c>
      <c r="B13" s="29" t="s">
        <v>7</v>
      </c>
      <c r="C13" s="292">
        <v>407</v>
      </c>
      <c r="D13" s="293">
        <v>407</v>
      </c>
      <c r="E13" s="60">
        <f t="shared" si="0"/>
        <v>100</v>
      </c>
    </row>
    <row r="14" spans="1:5" ht="15.75">
      <c r="A14" s="7">
        <v>6</v>
      </c>
      <c r="B14" s="29" t="s">
        <v>8</v>
      </c>
      <c r="C14" s="290">
        <v>501</v>
      </c>
      <c r="D14" s="291">
        <v>501</v>
      </c>
      <c r="E14" s="60">
        <f t="shared" si="0"/>
        <v>100</v>
      </c>
    </row>
    <row r="15" spans="1:5" ht="15.75">
      <c r="A15" s="7">
        <v>7</v>
      </c>
      <c r="B15" s="29" t="s">
        <v>9</v>
      </c>
      <c r="C15" s="290">
        <v>407</v>
      </c>
      <c r="D15" s="291">
        <v>407</v>
      </c>
      <c r="E15" s="60">
        <f t="shared" si="0"/>
        <v>100</v>
      </c>
    </row>
    <row r="16" spans="1:5" ht="15.75">
      <c r="A16" s="7">
        <v>8</v>
      </c>
      <c r="B16" s="29" t="s">
        <v>10</v>
      </c>
      <c r="C16" s="290">
        <v>407</v>
      </c>
      <c r="D16" s="291">
        <v>407</v>
      </c>
      <c r="E16" s="60">
        <f t="shared" si="0"/>
        <v>100</v>
      </c>
    </row>
    <row r="17" spans="1:5" ht="15.75">
      <c r="A17" s="7">
        <v>9</v>
      </c>
      <c r="B17" s="29" t="s">
        <v>11</v>
      </c>
      <c r="C17" s="290">
        <v>407</v>
      </c>
      <c r="D17" s="291">
        <v>407</v>
      </c>
      <c r="E17" s="60">
        <f t="shared" si="0"/>
        <v>100</v>
      </c>
    </row>
    <row r="18" spans="1:5" ht="15.75">
      <c r="A18" s="7">
        <v>10</v>
      </c>
      <c r="B18" s="29" t="s">
        <v>12</v>
      </c>
      <c r="C18" s="290">
        <v>407</v>
      </c>
      <c r="D18" s="291">
        <v>407</v>
      </c>
      <c r="E18" s="60">
        <f t="shared" si="0"/>
        <v>100</v>
      </c>
    </row>
    <row r="19" spans="1:5" ht="15.75">
      <c r="A19" s="7">
        <v>11</v>
      </c>
      <c r="B19" s="29" t="s">
        <v>13</v>
      </c>
      <c r="C19" s="290">
        <v>407</v>
      </c>
      <c r="D19" s="291">
        <v>407</v>
      </c>
      <c r="E19" s="60">
        <f t="shared" si="0"/>
        <v>100</v>
      </c>
    </row>
    <row r="20" spans="1:5" ht="15.75">
      <c r="A20" s="7">
        <v>12</v>
      </c>
      <c r="B20" s="29" t="s">
        <v>14</v>
      </c>
      <c r="C20" s="290">
        <v>475</v>
      </c>
      <c r="D20" s="291">
        <v>475</v>
      </c>
      <c r="E20" s="60">
        <f t="shared" si="0"/>
        <v>100</v>
      </c>
    </row>
    <row r="21" spans="1:5" ht="15.75">
      <c r="A21" s="7">
        <v>13</v>
      </c>
      <c r="B21" s="29" t="s">
        <v>15</v>
      </c>
      <c r="C21" s="290">
        <v>475</v>
      </c>
      <c r="D21" s="291">
        <v>475</v>
      </c>
      <c r="E21" s="60">
        <f t="shared" si="0"/>
        <v>100</v>
      </c>
    </row>
    <row r="22" spans="1:5" ht="15.75">
      <c r="A22" s="7">
        <v>14</v>
      </c>
      <c r="B22" s="29" t="s">
        <v>16</v>
      </c>
      <c r="C22" s="290">
        <v>407</v>
      </c>
      <c r="D22" s="291">
        <v>407</v>
      </c>
      <c r="E22" s="60">
        <f t="shared" si="0"/>
        <v>100</v>
      </c>
    </row>
    <row r="23" spans="1:5" ht="15.75">
      <c r="A23" s="7">
        <v>15</v>
      </c>
      <c r="B23" s="29" t="s">
        <v>17</v>
      </c>
      <c r="C23" s="292">
        <v>407</v>
      </c>
      <c r="D23" s="293">
        <v>407</v>
      </c>
      <c r="E23" s="60">
        <f t="shared" si="0"/>
        <v>100</v>
      </c>
    </row>
    <row r="24" spans="1:5" ht="15.75">
      <c r="A24" s="7">
        <v>16</v>
      </c>
      <c r="B24" s="29" t="s">
        <v>18</v>
      </c>
      <c r="C24" s="292">
        <v>407</v>
      </c>
      <c r="D24" s="293">
        <v>407</v>
      </c>
      <c r="E24" s="60">
        <f t="shared" si="0"/>
        <v>100</v>
      </c>
    </row>
    <row r="25" spans="1:5" ht="15.75">
      <c r="A25" s="7">
        <v>17</v>
      </c>
      <c r="B25" s="29" t="s">
        <v>19</v>
      </c>
      <c r="C25" s="290">
        <v>407</v>
      </c>
      <c r="D25" s="291">
        <v>407</v>
      </c>
      <c r="E25" s="60">
        <f t="shared" si="0"/>
        <v>100</v>
      </c>
    </row>
    <row r="26" spans="1:5" ht="15.75">
      <c r="A26" s="7">
        <v>18</v>
      </c>
      <c r="B26" s="29" t="s">
        <v>20</v>
      </c>
      <c r="C26" s="292">
        <v>407</v>
      </c>
      <c r="D26" s="293">
        <v>407</v>
      </c>
      <c r="E26" s="60">
        <f t="shared" si="0"/>
        <v>100</v>
      </c>
    </row>
    <row r="27" spans="1:6" ht="15.75">
      <c r="A27" s="7">
        <v>19</v>
      </c>
      <c r="B27" s="29" t="s">
        <v>22</v>
      </c>
      <c r="C27" s="290">
        <v>407</v>
      </c>
      <c r="D27" s="291">
        <v>407</v>
      </c>
      <c r="E27" s="60">
        <f t="shared" si="0"/>
        <v>100</v>
      </c>
      <c r="F27" s="2"/>
    </row>
    <row r="28" spans="1:5" ht="19.5" customHeight="1">
      <c r="A28" s="8"/>
      <c r="B28" s="30" t="s">
        <v>21</v>
      </c>
      <c r="C28" s="61">
        <f>SUM(C9:C27)</f>
        <v>7963</v>
      </c>
      <c r="D28" s="62">
        <f>SUM(D9:D27)</f>
        <v>7963</v>
      </c>
      <c r="E28" s="195">
        <f>D28/C28*100</f>
        <v>100</v>
      </c>
    </row>
    <row r="29" spans="1:2" ht="15.75">
      <c r="A29" s="2"/>
      <c r="B29" s="2"/>
    </row>
  </sheetData>
  <sheetProtection/>
  <mergeCells count="3">
    <mergeCell ref="A4:E4"/>
    <mergeCell ref="A5:E5"/>
    <mergeCell ref="D7:E7"/>
  </mergeCells>
  <printOptions/>
  <pageMargins left="0.95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view="pageBreakPreview" zoomScaleSheetLayoutView="100" zoomScalePageLayoutView="0" workbookViewId="0" topLeftCell="A10">
      <selection activeCell="E3" sqref="E3"/>
    </sheetView>
  </sheetViews>
  <sheetFormatPr defaultColWidth="9.140625" defaultRowHeight="12.75"/>
  <cols>
    <col min="1" max="1" width="7.7109375" style="0" customWidth="1"/>
    <col min="2" max="2" width="28.140625" style="0" customWidth="1"/>
    <col min="3" max="4" width="14.7109375" style="0" customWidth="1"/>
  </cols>
  <sheetData>
    <row r="1" spans="1:5" ht="15.75">
      <c r="A1" s="1"/>
      <c r="C1" s="16"/>
      <c r="E1" s="256" t="s">
        <v>80</v>
      </c>
    </row>
    <row r="2" spans="1:5" ht="15.75">
      <c r="A2" s="1"/>
      <c r="C2" s="16"/>
      <c r="E2" s="256" t="s">
        <v>72</v>
      </c>
    </row>
    <row r="3" spans="1:2" ht="15.75">
      <c r="A3" s="2"/>
      <c r="B3" s="2"/>
    </row>
    <row r="4" spans="1:5" ht="19.5" customHeight="1">
      <c r="A4" s="415" t="s">
        <v>44</v>
      </c>
      <c r="B4" s="415"/>
      <c r="C4" s="415"/>
      <c r="D4" s="415"/>
      <c r="E4" s="415"/>
    </row>
    <row r="5" spans="1:5" ht="46.5" customHeight="1">
      <c r="A5" s="424" t="s">
        <v>119</v>
      </c>
      <c r="B5" s="424"/>
      <c r="C5" s="424"/>
      <c r="D5" s="424"/>
      <c r="E5" s="424"/>
    </row>
    <row r="6" spans="1:3" ht="12.75" customHeight="1">
      <c r="A6" s="24"/>
      <c r="B6" s="23"/>
      <c r="C6" s="22"/>
    </row>
    <row r="7" spans="1:5" ht="15.75">
      <c r="A7" s="23"/>
      <c r="B7" s="23"/>
      <c r="D7" s="425" t="s">
        <v>0</v>
      </c>
      <c r="E7" s="425"/>
    </row>
    <row r="8" spans="1:5" ht="47.25">
      <c r="A8" s="21" t="s">
        <v>1</v>
      </c>
      <c r="B8" s="21" t="s">
        <v>2</v>
      </c>
      <c r="C8" s="5" t="s">
        <v>41</v>
      </c>
      <c r="D8" s="52" t="s">
        <v>47</v>
      </c>
      <c r="E8" s="21" t="s">
        <v>52</v>
      </c>
    </row>
    <row r="9" spans="1:5" ht="16.5" customHeight="1">
      <c r="A9" s="6">
        <v>1</v>
      </c>
      <c r="B9" s="29" t="s">
        <v>4</v>
      </c>
      <c r="C9" s="323">
        <v>372</v>
      </c>
      <c r="D9" s="192">
        <v>372</v>
      </c>
      <c r="E9" s="325">
        <f>D9/C9*100</f>
        <v>100</v>
      </c>
    </row>
    <row r="10" spans="1:5" ht="15.75">
      <c r="A10" s="7">
        <v>2</v>
      </c>
      <c r="B10" s="29" t="s">
        <v>5</v>
      </c>
      <c r="C10" s="317">
        <v>372</v>
      </c>
      <c r="D10" s="193">
        <v>334.21275</v>
      </c>
      <c r="E10" s="325">
        <f aca="true" t="shared" si="0" ref="E10:E27">D10/C10*100</f>
        <v>89.8421370967742</v>
      </c>
    </row>
    <row r="11" spans="1:5" ht="15.75">
      <c r="A11" s="7">
        <v>3</v>
      </c>
      <c r="B11" s="29" t="s">
        <v>42</v>
      </c>
      <c r="C11" s="317">
        <v>372</v>
      </c>
      <c r="D11" s="193">
        <v>372</v>
      </c>
      <c r="E11" s="325">
        <f t="shared" si="0"/>
        <v>100</v>
      </c>
    </row>
    <row r="12" spans="1:5" ht="15.75">
      <c r="A12" s="7">
        <v>4</v>
      </c>
      <c r="B12" s="29" t="s">
        <v>6</v>
      </c>
      <c r="C12" s="317">
        <v>372</v>
      </c>
      <c r="D12" s="193">
        <v>372</v>
      </c>
      <c r="E12" s="325">
        <f t="shared" si="0"/>
        <v>100</v>
      </c>
    </row>
    <row r="13" spans="1:5" ht="15.75">
      <c r="A13" s="7">
        <v>5</v>
      </c>
      <c r="B13" s="29" t="s">
        <v>7</v>
      </c>
      <c r="C13" s="320">
        <v>372</v>
      </c>
      <c r="D13" s="331">
        <v>372</v>
      </c>
      <c r="E13" s="325">
        <f t="shared" si="0"/>
        <v>100</v>
      </c>
    </row>
    <row r="14" spans="1:5" ht="15.75">
      <c r="A14" s="7">
        <v>6</v>
      </c>
      <c r="B14" s="29" t="s">
        <v>8</v>
      </c>
      <c r="C14" s="317">
        <v>394</v>
      </c>
      <c r="D14" s="193">
        <v>298.419</v>
      </c>
      <c r="E14" s="325">
        <f t="shared" si="0"/>
        <v>75.74086294416243</v>
      </c>
    </row>
    <row r="15" spans="1:5" ht="15.75">
      <c r="A15" s="7">
        <v>7</v>
      </c>
      <c r="B15" s="29" t="s">
        <v>9</v>
      </c>
      <c r="C15" s="317">
        <v>372</v>
      </c>
      <c r="D15" s="193">
        <v>372</v>
      </c>
      <c r="E15" s="325">
        <f t="shared" si="0"/>
        <v>100</v>
      </c>
    </row>
    <row r="16" spans="1:5" ht="15.75">
      <c r="A16" s="7">
        <v>8</v>
      </c>
      <c r="B16" s="29" t="s">
        <v>10</v>
      </c>
      <c r="C16" s="317">
        <v>372</v>
      </c>
      <c r="D16" s="193">
        <v>372</v>
      </c>
      <c r="E16" s="325">
        <f t="shared" si="0"/>
        <v>100</v>
      </c>
    </row>
    <row r="17" spans="1:5" ht="15.75">
      <c r="A17" s="7">
        <v>9</v>
      </c>
      <c r="B17" s="29" t="s">
        <v>11</v>
      </c>
      <c r="C17" s="317">
        <v>372</v>
      </c>
      <c r="D17" s="193">
        <v>341</v>
      </c>
      <c r="E17" s="325">
        <f t="shared" si="0"/>
        <v>91.66666666666666</v>
      </c>
    </row>
    <row r="18" spans="1:5" ht="15.75">
      <c r="A18" s="7">
        <v>10</v>
      </c>
      <c r="B18" s="29" t="s">
        <v>12</v>
      </c>
      <c r="C18" s="317">
        <v>372</v>
      </c>
      <c r="D18" s="193">
        <v>372</v>
      </c>
      <c r="E18" s="325">
        <f t="shared" si="0"/>
        <v>100</v>
      </c>
    </row>
    <row r="19" spans="1:5" ht="15.75">
      <c r="A19" s="7">
        <v>11</v>
      </c>
      <c r="B19" s="29" t="s">
        <v>13</v>
      </c>
      <c r="C19" s="317">
        <v>372</v>
      </c>
      <c r="D19" s="193">
        <v>372</v>
      </c>
      <c r="E19" s="325">
        <f t="shared" si="0"/>
        <v>100</v>
      </c>
    </row>
    <row r="20" spans="1:5" ht="15.75">
      <c r="A20" s="7">
        <v>12</v>
      </c>
      <c r="B20" s="29" t="s">
        <v>14</v>
      </c>
      <c r="C20" s="317">
        <v>370</v>
      </c>
      <c r="D20" s="193">
        <v>370</v>
      </c>
      <c r="E20" s="325">
        <f t="shared" si="0"/>
        <v>100</v>
      </c>
    </row>
    <row r="21" spans="1:5" ht="15.75">
      <c r="A21" s="7">
        <v>13</v>
      </c>
      <c r="B21" s="29" t="s">
        <v>15</v>
      </c>
      <c r="C21" s="317">
        <v>370</v>
      </c>
      <c r="D21" s="193">
        <v>370</v>
      </c>
      <c r="E21" s="325">
        <f t="shared" si="0"/>
        <v>100</v>
      </c>
    </row>
    <row r="22" spans="1:5" ht="15.75">
      <c r="A22" s="7">
        <v>14</v>
      </c>
      <c r="B22" s="29" t="s">
        <v>16</v>
      </c>
      <c r="C22" s="317">
        <v>372</v>
      </c>
      <c r="D22" s="193">
        <v>326.10006</v>
      </c>
      <c r="E22" s="325">
        <f t="shared" si="0"/>
        <v>87.6613064516129</v>
      </c>
    </row>
    <row r="23" spans="1:5" ht="15.75">
      <c r="A23" s="7">
        <v>15</v>
      </c>
      <c r="B23" s="29" t="s">
        <v>17</v>
      </c>
      <c r="C23" s="320">
        <v>306</v>
      </c>
      <c r="D23" s="331">
        <v>306</v>
      </c>
      <c r="E23" s="325">
        <f t="shared" si="0"/>
        <v>100</v>
      </c>
    </row>
    <row r="24" spans="1:5" ht="15.75">
      <c r="A24" s="7">
        <v>16</v>
      </c>
      <c r="B24" s="29" t="s">
        <v>18</v>
      </c>
      <c r="C24" s="320">
        <v>372</v>
      </c>
      <c r="D24" s="331">
        <v>372</v>
      </c>
      <c r="E24" s="325">
        <f t="shared" si="0"/>
        <v>100</v>
      </c>
    </row>
    <row r="25" spans="1:5" ht="15.75">
      <c r="A25" s="7">
        <v>17</v>
      </c>
      <c r="B25" s="29" t="s">
        <v>19</v>
      </c>
      <c r="C25" s="317">
        <v>372</v>
      </c>
      <c r="D25" s="193">
        <v>372</v>
      </c>
      <c r="E25" s="325">
        <f t="shared" si="0"/>
        <v>100</v>
      </c>
    </row>
    <row r="26" spans="1:5" ht="15.75">
      <c r="A26" s="7">
        <v>18</v>
      </c>
      <c r="B26" s="29" t="s">
        <v>20</v>
      </c>
      <c r="C26" s="320">
        <v>372</v>
      </c>
      <c r="D26" s="331">
        <v>341</v>
      </c>
      <c r="E26" s="325">
        <f t="shared" si="0"/>
        <v>91.66666666666666</v>
      </c>
    </row>
    <row r="27" spans="1:6" ht="15.75">
      <c r="A27" s="7">
        <v>19</v>
      </c>
      <c r="B27" s="29" t="s">
        <v>22</v>
      </c>
      <c r="C27" s="317">
        <v>372</v>
      </c>
      <c r="D27" s="193">
        <v>324.9</v>
      </c>
      <c r="E27" s="325">
        <f t="shared" si="0"/>
        <v>87.33870967741935</v>
      </c>
      <c r="F27" s="2"/>
    </row>
    <row r="28" spans="1:5" ht="19.5" customHeight="1">
      <c r="A28" s="8"/>
      <c r="B28" s="30" t="s">
        <v>21</v>
      </c>
      <c r="C28" s="51">
        <f>SUM(C9:C27)</f>
        <v>7020</v>
      </c>
      <c r="D28" s="199">
        <f>SUM(D9:D27)</f>
        <v>6731.63181</v>
      </c>
      <c r="E28" s="328">
        <f>D28/C28*100</f>
        <v>95.89219102564103</v>
      </c>
    </row>
    <row r="29" spans="1:5" ht="15.75">
      <c r="A29" s="2"/>
      <c r="B29" s="2"/>
      <c r="C29" s="37"/>
      <c r="D29" s="37"/>
      <c r="E29" s="37"/>
    </row>
  </sheetData>
  <sheetProtection/>
  <mergeCells count="3">
    <mergeCell ref="A4:E4"/>
    <mergeCell ref="A5:E5"/>
    <mergeCell ref="D7:E7"/>
  </mergeCells>
  <printOptions/>
  <pageMargins left="1.2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view="pageBreakPreview" zoomScaleSheetLayoutView="100" zoomScalePageLayoutView="0" workbookViewId="0" topLeftCell="A13">
      <selection activeCell="A5" sqref="A5:E5"/>
    </sheetView>
  </sheetViews>
  <sheetFormatPr defaultColWidth="9.140625" defaultRowHeight="12.75"/>
  <cols>
    <col min="1" max="1" width="7.7109375" style="0" customWidth="1"/>
    <col min="2" max="2" width="28.421875" style="0" customWidth="1"/>
    <col min="3" max="4" width="16.00390625" style="0" customWidth="1"/>
    <col min="5" max="5" width="14.57421875" style="0" customWidth="1"/>
  </cols>
  <sheetData>
    <row r="1" spans="1:5" ht="15.75">
      <c r="A1" s="2"/>
      <c r="C1" s="16"/>
      <c r="E1" s="256" t="s">
        <v>81</v>
      </c>
    </row>
    <row r="2" spans="1:5" ht="15.75">
      <c r="A2" s="2"/>
      <c r="C2" s="16"/>
      <c r="E2" s="256" t="s">
        <v>72</v>
      </c>
    </row>
    <row r="3" spans="1:2" ht="15.75">
      <c r="A3" s="2"/>
      <c r="B3" s="2"/>
    </row>
    <row r="4" spans="1:5" ht="19.5" customHeight="1">
      <c r="A4" s="415" t="s">
        <v>44</v>
      </c>
      <c r="B4" s="415"/>
      <c r="C4" s="415"/>
      <c r="D4" s="415"/>
      <c r="E4" s="415"/>
    </row>
    <row r="5" spans="1:5" ht="50.25" customHeight="1">
      <c r="A5" s="424" t="s">
        <v>120</v>
      </c>
      <c r="B5" s="424"/>
      <c r="C5" s="424"/>
      <c r="D5" s="424"/>
      <c r="E5" s="424"/>
    </row>
    <row r="6" spans="1:3" ht="12.75" customHeight="1">
      <c r="A6" s="24"/>
      <c r="B6" s="23"/>
      <c r="C6" s="22"/>
    </row>
    <row r="7" spans="1:5" ht="15.75">
      <c r="A7" s="23"/>
      <c r="B7" s="23"/>
      <c r="C7" s="425" t="s">
        <v>0</v>
      </c>
      <c r="D7" s="425"/>
      <c r="E7" s="425"/>
    </row>
    <row r="8" spans="1:5" ht="31.5">
      <c r="A8" s="21" t="s">
        <v>1</v>
      </c>
      <c r="B8" s="21" t="s">
        <v>2</v>
      </c>
      <c r="C8" s="5" t="s">
        <v>41</v>
      </c>
      <c r="D8" s="52" t="s">
        <v>47</v>
      </c>
      <c r="E8" s="5" t="s">
        <v>52</v>
      </c>
    </row>
    <row r="9" spans="1:5" ht="16.5" customHeight="1">
      <c r="A9" s="6">
        <v>1</v>
      </c>
      <c r="B9" s="29" t="s">
        <v>4</v>
      </c>
      <c r="C9" s="288">
        <v>10565.5</v>
      </c>
      <c r="D9" s="288">
        <v>10565.5</v>
      </c>
      <c r="E9" s="95">
        <f>D9/C9*100</f>
        <v>100</v>
      </c>
    </row>
    <row r="10" spans="1:5" ht="15.75">
      <c r="A10" s="7">
        <v>2</v>
      </c>
      <c r="B10" s="29" t="s">
        <v>5</v>
      </c>
      <c r="C10" s="290">
        <v>14118.5</v>
      </c>
      <c r="D10" s="290">
        <v>14118.5</v>
      </c>
      <c r="E10" s="64">
        <f aca="true" t="shared" si="0" ref="E10:E27">D10/C10*100</f>
        <v>100</v>
      </c>
    </row>
    <row r="11" spans="1:5" ht="15.75">
      <c r="A11" s="7">
        <v>3</v>
      </c>
      <c r="B11" s="29" t="s">
        <v>42</v>
      </c>
      <c r="C11" s="290">
        <v>20189.2</v>
      </c>
      <c r="D11" s="290">
        <v>20189.2</v>
      </c>
      <c r="E11" s="64">
        <f t="shared" si="0"/>
        <v>100</v>
      </c>
    </row>
    <row r="12" spans="1:5" ht="15.75">
      <c r="A12" s="7">
        <v>4</v>
      </c>
      <c r="B12" s="29" t="s">
        <v>6</v>
      </c>
      <c r="C12" s="290">
        <v>9961.1</v>
      </c>
      <c r="D12" s="290">
        <v>9961.1</v>
      </c>
      <c r="E12" s="64">
        <f t="shared" si="0"/>
        <v>100</v>
      </c>
    </row>
    <row r="13" spans="1:5" ht="15.75">
      <c r="A13" s="7">
        <v>5</v>
      </c>
      <c r="B13" s="29" t="s">
        <v>7</v>
      </c>
      <c r="C13" s="292">
        <v>8313.2</v>
      </c>
      <c r="D13" s="292">
        <v>8313.2</v>
      </c>
      <c r="E13" s="64">
        <f t="shared" si="0"/>
        <v>100</v>
      </c>
    </row>
    <row r="14" spans="1:5" ht="15.75">
      <c r="A14" s="7">
        <v>6</v>
      </c>
      <c r="B14" s="29" t="s">
        <v>8</v>
      </c>
      <c r="C14" s="290">
        <v>10996.8</v>
      </c>
      <c r="D14" s="290">
        <v>10996.8</v>
      </c>
      <c r="E14" s="64">
        <f t="shared" si="0"/>
        <v>100</v>
      </c>
    </row>
    <row r="15" spans="1:5" ht="15.75">
      <c r="A15" s="7">
        <v>7</v>
      </c>
      <c r="B15" s="29" t="s">
        <v>9</v>
      </c>
      <c r="C15" s="290">
        <v>3379.7</v>
      </c>
      <c r="D15" s="290">
        <v>3379.7</v>
      </c>
      <c r="E15" s="64">
        <f t="shared" si="0"/>
        <v>100</v>
      </c>
    </row>
    <row r="16" spans="1:5" ht="15.75">
      <c r="A16" s="7">
        <v>8</v>
      </c>
      <c r="B16" s="29" t="s">
        <v>10</v>
      </c>
      <c r="C16" s="290">
        <v>4043</v>
      </c>
      <c r="D16" s="290">
        <v>4043</v>
      </c>
      <c r="E16" s="64">
        <f t="shared" si="0"/>
        <v>100</v>
      </c>
    </row>
    <row r="17" spans="1:5" ht="15.75">
      <c r="A17" s="7">
        <v>9</v>
      </c>
      <c r="B17" s="29" t="s">
        <v>11</v>
      </c>
      <c r="C17" s="290">
        <v>8008.5</v>
      </c>
      <c r="D17" s="290">
        <v>8008.5</v>
      </c>
      <c r="E17" s="64">
        <f t="shared" si="0"/>
        <v>100</v>
      </c>
    </row>
    <row r="18" spans="1:5" ht="15.75">
      <c r="A18" s="7">
        <v>10</v>
      </c>
      <c r="B18" s="29" t="s">
        <v>12</v>
      </c>
      <c r="C18" s="290">
        <v>15210</v>
      </c>
      <c r="D18" s="290">
        <v>15210</v>
      </c>
      <c r="E18" s="64">
        <f t="shared" si="0"/>
        <v>100</v>
      </c>
    </row>
    <row r="19" spans="1:5" ht="15.75">
      <c r="A19" s="7">
        <v>11</v>
      </c>
      <c r="B19" s="29" t="s">
        <v>13</v>
      </c>
      <c r="C19" s="290">
        <v>6372.4</v>
      </c>
      <c r="D19" s="290">
        <v>6372.4</v>
      </c>
      <c r="E19" s="64">
        <f t="shared" si="0"/>
        <v>100</v>
      </c>
    </row>
    <row r="20" spans="1:5" ht="15.75">
      <c r="A20" s="7">
        <v>12</v>
      </c>
      <c r="B20" s="29" t="s">
        <v>14</v>
      </c>
      <c r="C20" s="290">
        <v>2635.4</v>
      </c>
      <c r="D20" s="303">
        <v>2624.8</v>
      </c>
      <c r="E20" s="64">
        <f t="shared" si="0"/>
        <v>99.59778401760644</v>
      </c>
    </row>
    <row r="21" spans="1:5" ht="15.75">
      <c r="A21" s="7">
        <v>13</v>
      </c>
      <c r="B21" s="29" t="s">
        <v>15</v>
      </c>
      <c r="C21" s="290">
        <v>1590.2</v>
      </c>
      <c r="D21" s="290">
        <v>1590.2</v>
      </c>
      <c r="E21" s="64">
        <f t="shared" si="0"/>
        <v>100</v>
      </c>
    </row>
    <row r="22" spans="1:5" ht="15.75">
      <c r="A22" s="7">
        <v>14</v>
      </c>
      <c r="B22" s="29" t="s">
        <v>16</v>
      </c>
      <c r="C22" s="290">
        <v>33079.4</v>
      </c>
      <c r="D22" s="290">
        <v>33079.4</v>
      </c>
      <c r="E22" s="64">
        <f t="shared" si="0"/>
        <v>100</v>
      </c>
    </row>
    <row r="23" spans="1:5" ht="15.75">
      <c r="A23" s="7">
        <v>15</v>
      </c>
      <c r="B23" s="29" t="s">
        <v>17</v>
      </c>
      <c r="C23" s="292">
        <f>5381.4</f>
        <v>5381.4</v>
      </c>
      <c r="D23" s="292">
        <v>5381.4</v>
      </c>
      <c r="E23" s="64">
        <f t="shared" si="0"/>
        <v>100</v>
      </c>
    </row>
    <row r="24" spans="1:5" ht="15.75">
      <c r="A24" s="7">
        <v>16</v>
      </c>
      <c r="B24" s="29" t="s">
        <v>18</v>
      </c>
      <c r="C24" s="292">
        <v>22098.9</v>
      </c>
      <c r="D24" s="292">
        <v>22098.9</v>
      </c>
      <c r="E24" s="64">
        <f t="shared" si="0"/>
        <v>100</v>
      </c>
    </row>
    <row r="25" spans="1:5" ht="15.75">
      <c r="A25" s="7">
        <v>17</v>
      </c>
      <c r="B25" s="29" t="s">
        <v>19</v>
      </c>
      <c r="C25" s="290">
        <v>10434.5</v>
      </c>
      <c r="D25" s="290">
        <v>10434.5</v>
      </c>
      <c r="E25" s="64">
        <f t="shared" si="0"/>
        <v>100</v>
      </c>
    </row>
    <row r="26" spans="1:5" ht="15.75">
      <c r="A26" s="7">
        <v>18</v>
      </c>
      <c r="B26" s="29" t="s">
        <v>20</v>
      </c>
      <c r="C26" s="292">
        <v>56198.8</v>
      </c>
      <c r="D26" s="304">
        <v>56198.8</v>
      </c>
      <c r="E26" s="64">
        <f t="shared" si="0"/>
        <v>100</v>
      </c>
    </row>
    <row r="27" spans="1:6" ht="15.75">
      <c r="A27" s="7">
        <v>19</v>
      </c>
      <c r="B27" s="29" t="s">
        <v>22</v>
      </c>
      <c r="C27" s="290">
        <f>93854</f>
        <v>93854</v>
      </c>
      <c r="D27" s="303">
        <v>93430.54881</v>
      </c>
      <c r="E27" s="64">
        <f t="shared" si="0"/>
        <v>99.5488192405225</v>
      </c>
      <c r="F27" s="2"/>
    </row>
    <row r="28" spans="1:5" ht="19.5" customHeight="1">
      <c r="A28" s="8"/>
      <c r="B28" s="30" t="s">
        <v>21</v>
      </c>
      <c r="C28" s="61">
        <f>SUM(C9:C27)</f>
        <v>336430.5</v>
      </c>
      <c r="D28" s="61">
        <f>SUM(D9:D27)</f>
        <v>335996.44881</v>
      </c>
      <c r="E28" s="58">
        <f>D28/C28*100</f>
        <v>99.8709834007321</v>
      </c>
    </row>
    <row r="29" spans="1:5" ht="15.75">
      <c r="A29" s="2"/>
      <c r="B29" s="2"/>
      <c r="C29" s="37"/>
      <c r="D29" s="37"/>
      <c r="E29" s="2"/>
    </row>
  </sheetData>
  <sheetProtection/>
  <mergeCells count="3">
    <mergeCell ref="C7:E7"/>
    <mergeCell ref="A4:E4"/>
    <mergeCell ref="A5:E5"/>
  </mergeCells>
  <printOptions/>
  <pageMargins left="1.21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F30"/>
  <sheetViews>
    <sheetView view="pageBreakPreview" zoomScaleSheetLayoutView="100" zoomScalePageLayoutView="0" workbookViewId="0" topLeftCell="A7">
      <selection activeCell="K26" sqref="K26"/>
    </sheetView>
  </sheetViews>
  <sheetFormatPr defaultColWidth="9.140625" defaultRowHeight="12.75"/>
  <cols>
    <col min="1" max="1" width="4.7109375" style="9" customWidth="1"/>
    <col min="2" max="2" width="26.8515625" style="9" customWidth="1"/>
    <col min="3" max="3" width="16.00390625" style="9" customWidth="1"/>
    <col min="4" max="4" width="16.00390625" style="12" customWidth="1"/>
    <col min="5" max="5" width="13.140625" style="9" customWidth="1"/>
    <col min="6" max="16384" width="9.140625" style="9" customWidth="1"/>
  </cols>
  <sheetData>
    <row r="1" spans="4:6" ht="15.75">
      <c r="D1" s="11"/>
      <c r="E1" s="256" t="s">
        <v>82</v>
      </c>
      <c r="F1" s="10"/>
    </row>
    <row r="2" spans="4:6" ht="15.75">
      <c r="D2" s="11"/>
      <c r="E2" s="256" t="s">
        <v>72</v>
      </c>
      <c r="F2" s="10"/>
    </row>
    <row r="3" spans="4:6" ht="12.75">
      <c r="D3" s="11"/>
      <c r="E3" s="10"/>
      <c r="F3" s="10"/>
    </row>
    <row r="4" spans="1:6" s="12" customFormat="1" ht="15.75" customHeight="1">
      <c r="A4" s="427" t="s">
        <v>44</v>
      </c>
      <c r="B4" s="427"/>
      <c r="C4" s="427"/>
      <c r="D4" s="427"/>
      <c r="E4" s="427"/>
      <c r="F4" s="11"/>
    </row>
    <row r="5" spans="1:6" ht="51.75" customHeight="1">
      <c r="A5" s="427" t="s">
        <v>121</v>
      </c>
      <c r="B5" s="427"/>
      <c r="C5" s="427"/>
      <c r="D5" s="427"/>
      <c r="E5" s="427"/>
      <c r="F5" s="10"/>
    </row>
    <row r="6" spans="1:6" ht="15.75">
      <c r="A6" s="13"/>
      <c r="B6" s="13"/>
      <c r="D6" s="428" t="s">
        <v>0</v>
      </c>
      <c r="E6" s="428"/>
      <c r="F6" s="10"/>
    </row>
    <row r="7" spans="1:6" ht="47.25">
      <c r="A7" s="27" t="s">
        <v>23</v>
      </c>
      <c r="B7" s="27" t="s">
        <v>2</v>
      </c>
      <c r="C7" s="224" t="s">
        <v>3</v>
      </c>
      <c r="D7" s="39" t="s">
        <v>47</v>
      </c>
      <c r="E7" s="5" t="s">
        <v>52</v>
      </c>
      <c r="F7" s="10"/>
    </row>
    <row r="8" spans="1:6" ht="16.5" customHeight="1">
      <c r="A8" s="68">
        <v>1</v>
      </c>
      <c r="B8" s="274" t="s">
        <v>24</v>
      </c>
      <c r="C8" s="288">
        <v>731</v>
      </c>
      <c r="D8" s="288">
        <v>731</v>
      </c>
      <c r="E8" s="72">
        <f>D8/C8*100</f>
        <v>100</v>
      </c>
      <c r="F8" s="10"/>
    </row>
    <row r="9" spans="1:6" ht="15" customHeight="1">
      <c r="A9" s="69">
        <v>2</v>
      </c>
      <c r="B9" s="275" t="s">
        <v>25</v>
      </c>
      <c r="C9" s="290">
        <v>581.8</v>
      </c>
      <c r="D9" s="290">
        <v>581.8</v>
      </c>
      <c r="E9" s="73">
        <f aca="true" t="shared" si="0" ref="E9:E25">D9/C9*100</f>
        <v>100</v>
      </c>
      <c r="F9" s="10"/>
    </row>
    <row r="10" spans="1:6" ht="15" customHeight="1">
      <c r="A10" s="69">
        <v>3</v>
      </c>
      <c r="B10" s="275" t="s">
        <v>26</v>
      </c>
      <c r="C10" s="290">
        <v>870.1</v>
      </c>
      <c r="D10" s="290">
        <v>870.1</v>
      </c>
      <c r="E10" s="73">
        <f t="shared" si="0"/>
        <v>100</v>
      </c>
      <c r="F10" s="10"/>
    </row>
    <row r="11" spans="1:6" ht="15" customHeight="1">
      <c r="A11" s="69">
        <v>4</v>
      </c>
      <c r="B11" s="275" t="s">
        <v>27</v>
      </c>
      <c r="C11" s="290">
        <v>661.8</v>
      </c>
      <c r="D11" s="290">
        <v>661.8</v>
      </c>
      <c r="E11" s="73">
        <f t="shared" si="0"/>
        <v>100</v>
      </c>
      <c r="F11" s="10"/>
    </row>
    <row r="12" spans="1:6" ht="15" customHeight="1">
      <c r="A12" s="69">
        <v>5</v>
      </c>
      <c r="B12" s="276" t="s">
        <v>28</v>
      </c>
      <c r="C12" s="292">
        <v>792.3</v>
      </c>
      <c r="D12" s="292">
        <v>792.3</v>
      </c>
      <c r="E12" s="73">
        <f t="shared" si="0"/>
        <v>100</v>
      </c>
      <c r="F12" s="10"/>
    </row>
    <row r="13" spans="1:6" ht="15" customHeight="1">
      <c r="A13" s="69">
        <v>6</v>
      </c>
      <c r="B13" s="275" t="s">
        <v>29</v>
      </c>
      <c r="C13" s="290">
        <v>174.3</v>
      </c>
      <c r="D13" s="290">
        <v>174.3</v>
      </c>
      <c r="E13" s="73">
        <f t="shared" si="0"/>
        <v>100</v>
      </c>
      <c r="F13" s="10"/>
    </row>
    <row r="14" spans="1:6" ht="15" customHeight="1">
      <c r="A14" s="69">
        <v>7</v>
      </c>
      <c r="B14" s="275" t="s">
        <v>30</v>
      </c>
      <c r="C14" s="290">
        <v>541.4</v>
      </c>
      <c r="D14" s="290">
        <v>541.4</v>
      </c>
      <c r="E14" s="73">
        <f t="shared" si="0"/>
        <v>100</v>
      </c>
      <c r="F14" s="10"/>
    </row>
    <row r="15" spans="1:6" ht="15.75" customHeight="1">
      <c r="A15" s="69">
        <v>8</v>
      </c>
      <c r="B15" s="275" t="s">
        <v>31</v>
      </c>
      <c r="C15" s="290">
        <v>485.7</v>
      </c>
      <c r="D15" s="290">
        <v>485.7</v>
      </c>
      <c r="E15" s="73">
        <f t="shared" si="0"/>
        <v>100</v>
      </c>
      <c r="F15" s="10"/>
    </row>
    <row r="16" spans="1:6" ht="15" customHeight="1">
      <c r="A16" s="69">
        <v>9</v>
      </c>
      <c r="B16" s="275" t="s">
        <v>32</v>
      </c>
      <c r="C16" s="290">
        <v>637.5</v>
      </c>
      <c r="D16" s="290">
        <v>637.5</v>
      </c>
      <c r="E16" s="73">
        <f t="shared" si="0"/>
        <v>100</v>
      </c>
      <c r="F16" s="10"/>
    </row>
    <row r="17" spans="1:6" ht="15" customHeight="1">
      <c r="A17" s="69">
        <v>10</v>
      </c>
      <c r="B17" s="275" t="s">
        <v>33</v>
      </c>
      <c r="C17" s="290">
        <v>714.5</v>
      </c>
      <c r="D17" s="290">
        <v>714.5</v>
      </c>
      <c r="E17" s="73">
        <f t="shared" si="0"/>
        <v>100</v>
      </c>
      <c r="F17" s="10"/>
    </row>
    <row r="18" spans="1:6" ht="15" customHeight="1">
      <c r="A18" s="69">
        <v>11</v>
      </c>
      <c r="B18" s="275" t="s">
        <v>34</v>
      </c>
      <c r="C18" s="290">
        <v>445.7</v>
      </c>
      <c r="D18" s="290">
        <v>445.7</v>
      </c>
      <c r="E18" s="73">
        <f t="shared" si="0"/>
        <v>100</v>
      </c>
      <c r="F18" s="10"/>
    </row>
    <row r="19" spans="1:6" ht="15" customHeight="1">
      <c r="A19" s="69">
        <v>12</v>
      </c>
      <c r="B19" s="275" t="s">
        <v>35</v>
      </c>
      <c r="C19" s="290">
        <v>115.9</v>
      </c>
      <c r="D19" s="290">
        <v>115.9</v>
      </c>
      <c r="E19" s="73">
        <f t="shared" si="0"/>
        <v>100</v>
      </c>
      <c r="F19" s="10"/>
    </row>
    <row r="20" spans="1:6" ht="15" customHeight="1">
      <c r="A20" s="7">
        <v>13</v>
      </c>
      <c r="B20" s="29" t="s">
        <v>15</v>
      </c>
      <c r="C20" s="290">
        <v>307.5</v>
      </c>
      <c r="D20" s="290">
        <v>307.5</v>
      </c>
      <c r="E20" s="73">
        <f t="shared" si="0"/>
        <v>100</v>
      </c>
      <c r="F20" s="10"/>
    </row>
    <row r="21" spans="1:6" ht="15" customHeight="1">
      <c r="A21" s="69">
        <v>14</v>
      </c>
      <c r="B21" s="275" t="s">
        <v>36</v>
      </c>
      <c r="C21" s="290">
        <v>640.5</v>
      </c>
      <c r="D21" s="290">
        <v>640.5</v>
      </c>
      <c r="E21" s="73">
        <f t="shared" si="0"/>
        <v>100</v>
      </c>
      <c r="F21" s="10"/>
    </row>
    <row r="22" spans="1:6" ht="15" customHeight="1">
      <c r="A22" s="69">
        <v>15</v>
      </c>
      <c r="B22" s="275" t="s">
        <v>37</v>
      </c>
      <c r="C22" s="292">
        <v>405.3</v>
      </c>
      <c r="D22" s="292">
        <v>405.3</v>
      </c>
      <c r="E22" s="73">
        <f t="shared" si="0"/>
        <v>100</v>
      </c>
      <c r="F22" s="10"/>
    </row>
    <row r="23" spans="1:6" ht="15" customHeight="1">
      <c r="A23" s="69">
        <v>16</v>
      </c>
      <c r="B23" s="275" t="s">
        <v>38</v>
      </c>
      <c r="C23" s="292">
        <v>464</v>
      </c>
      <c r="D23" s="292">
        <v>464</v>
      </c>
      <c r="E23" s="73">
        <f t="shared" si="0"/>
        <v>100</v>
      </c>
      <c r="F23" s="10"/>
    </row>
    <row r="24" spans="1:6" ht="15" customHeight="1">
      <c r="A24" s="69">
        <v>17</v>
      </c>
      <c r="B24" s="275" t="s">
        <v>39</v>
      </c>
      <c r="C24" s="290">
        <v>424.4</v>
      </c>
      <c r="D24" s="290">
        <v>424.4</v>
      </c>
      <c r="E24" s="73">
        <f t="shared" si="0"/>
        <v>100</v>
      </c>
      <c r="F24" s="10"/>
    </row>
    <row r="25" spans="1:6" ht="15" customHeight="1">
      <c r="A25" s="69">
        <v>18</v>
      </c>
      <c r="B25" s="276" t="s">
        <v>40</v>
      </c>
      <c r="C25" s="292">
        <v>575.4</v>
      </c>
      <c r="D25" s="292">
        <v>575.4</v>
      </c>
      <c r="E25" s="73">
        <f t="shared" si="0"/>
        <v>100</v>
      </c>
      <c r="F25" s="10"/>
    </row>
    <row r="26" spans="1:6" s="12" customFormat="1" ht="17.25" customHeight="1">
      <c r="A26" s="70"/>
      <c r="B26" s="277" t="s">
        <v>21</v>
      </c>
      <c r="C26" s="278">
        <f>SUM(C8:C25)</f>
        <v>9569.099999999999</v>
      </c>
      <c r="D26" s="278">
        <f>SUM(D8:D25)</f>
        <v>9569.099999999999</v>
      </c>
      <c r="E26" s="71">
        <f>D26/C26*100</f>
        <v>100</v>
      </c>
      <c r="F26" s="11"/>
    </row>
    <row r="27" spans="1:6" ht="15.75">
      <c r="A27" s="54"/>
      <c r="B27" s="54"/>
      <c r="C27" s="54"/>
      <c r="D27" s="55"/>
      <c r="E27" s="56"/>
      <c r="F27" s="362"/>
    </row>
    <row r="28" spans="1:6" ht="15.75">
      <c r="A28" s="54"/>
      <c r="B28" s="54"/>
      <c r="C28" s="54"/>
      <c r="D28" s="55"/>
      <c r="E28" s="56"/>
      <c r="F28" s="10"/>
    </row>
    <row r="29" spans="1:6" ht="14.25">
      <c r="A29" s="13"/>
      <c r="B29" s="13"/>
      <c r="C29" s="15"/>
      <c r="D29" s="14"/>
      <c r="F29" s="10"/>
    </row>
    <row r="30" spans="1:6" ht="12.75">
      <c r="A30" s="13"/>
      <c r="B30" s="13"/>
      <c r="C30" s="15"/>
      <c r="D30" s="11"/>
      <c r="E30" s="10"/>
      <c r="F30" s="10"/>
    </row>
  </sheetData>
  <sheetProtection/>
  <mergeCells count="3">
    <mergeCell ref="A4:E4"/>
    <mergeCell ref="A5:E5"/>
    <mergeCell ref="D6:E6"/>
  </mergeCells>
  <printOptions/>
  <pageMargins left="1.08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F38"/>
  <sheetViews>
    <sheetView view="pageBreakPreview" zoomScaleSheetLayoutView="100" zoomScalePageLayoutView="0" workbookViewId="0" topLeftCell="A16">
      <selection activeCell="J19" sqref="J19"/>
    </sheetView>
  </sheetViews>
  <sheetFormatPr defaultColWidth="9.140625" defaultRowHeight="12.75"/>
  <cols>
    <col min="1" max="1" width="7.7109375" style="0" customWidth="1"/>
    <col min="2" max="2" width="27.421875" style="0" customWidth="1"/>
    <col min="3" max="4" width="15.57421875" style="0" customWidth="1"/>
    <col min="5" max="5" width="15.140625" style="0" customWidth="1"/>
  </cols>
  <sheetData>
    <row r="1" spans="1:5" ht="15.75" customHeight="1">
      <c r="A1" s="2"/>
      <c r="B1" s="18"/>
      <c r="C1" s="17"/>
      <c r="E1" s="256" t="s">
        <v>83</v>
      </c>
    </row>
    <row r="2" spans="1:5" ht="15.75" customHeight="1">
      <c r="A2" s="2"/>
      <c r="B2" s="18"/>
      <c r="C2" s="17"/>
      <c r="E2" s="256" t="s">
        <v>72</v>
      </c>
    </row>
    <row r="3" spans="1:3" ht="15.75" customHeight="1">
      <c r="A3" s="2"/>
      <c r="B3" s="18"/>
      <c r="C3" s="17"/>
    </row>
    <row r="4" spans="1:5" ht="15.75">
      <c r="A4" s="429" t="s">
        <v>44</v>
      </c>
      <c r="B4" s="429"/>
      <c r="C4" s="429"/>
      <c r="D4" s="429"/>
      <c r="E4" s="429"/>
    </row>
    <row r="5" spans="1:5" ht="46.5" customHeight="1">
      <c r="A5" s="411" t="s">
        <v>122</v>
      </c>
      <c r="B5" s="411"/>
      <c r="C5" s="411"/>
      <c r="D5" s="411"/>
      <c r="E5" s="411"/>
    </row>
    <row r="6" spans="1:3" ht="15.75">
      <c r="A6" s="4"/>
      <c r="B6" s="4"/>
      <c r="C6" s="4"/>
    </row>
    <row r="7" spans="1:5" ht="15.75">
      <c r="A7" s="4"/>
      <c r="B7" s="4"/>
      <c r="D7" s="425" t="s">
        <v>0</v>
      </c>
      <c r="E7" s="425"/>
    </row>
    <row r="8" spans="1:5" ht="31.5">
      <c r="A8" s="5" t="s">
        <v>1</v>
      </c>
      <c r="B8" s="21" t="s">
        <v>2</v>
      </c>
      <c r="C8" s="5" t="s">
        <v>3</v>
      </c>
      <c r="D8" s="52" t="s">
        <v>47</v>
      </c>
      <c r="E8" s="21" t="s">
        <v>52</v>
      </c>
    </row>
    <row r="9" spans="1:5" ht="15.75">
      <c r="A9" s="6">
        <v>1</v>
      </c>
      <c r="B9" s="29" t="s">
        <v>4</v>
      </c>
      <c r="C9" s="323">
        <v>226.8</v>
      </c>
      <c r="D9" s="306">
        <v>226.76436</v>
      </c>
      <c r="E9" s="325">
        <f>D9/C9*100</f>
        <v>99.98428571428572</v>
      </c>
    </row>
    <row r="10" spans="1:5" ht="15.75">
      <c r="A10" s="7">
        <v>2</v>
      </c>
      <c r="B10" s="29" t="s">
        <v>5</v>
      </c>
      <c r="C10" s="317">
        <v>332.7</v>
      </c>
      <c r="D10" s="309">
        <v>332.66954</v>
      </c>
      <c r="E10" s="325">
        <f aca="true" t="shared" si="0" ref="E10:E27">D10/C10*100</f>
        <v>99.99084460474901</v>
      </c>
    </row>
    <row r="11" spans="1:5" ht="15.75">
      <c r="A11" s="7">
        <v>3</v>
      </c>
      <c r="B11" s="29" t="s">
        <v>42</v>
      </c>
      <c r="C11" s="317">
        <v>287.9</v>
      </c>
      <c r="D11" s="309">
        <v>287.85735</v>
      </c>
      <c r="E11" s="325">
        <f t="shared" si="0"/>
        <v>99.98518582841265</v>
      </c>
    </row>
    <row r="12" spans="1:5" ht="15.75">
      <c r="A12" s="7">
        <v>4</v>
      </c>
      <c r="B12" s="29" t="s">
        <v>6</v>
      </c>
      <c r="C12" s="317">
        <v>146.8</v>
      </c>
      <c r="D12" s="309">
        <v>146.72988</v>
      </c>
      <c r="E12" s="325">
        <f t="shared" si="0"/>
        <v>99.95223433242508</v>
      </c>
    </row>
    <row r="13" spans="1:5" ht="15.75">
      <c r="A13" s="7">
        <v>5</v>
      </c>
      <c r="B13" s="29" t="s">
        <v>7</v>
      </c>
      <c r="C13" s="320">
        <v>300.2</v>
      </c>
      <c r="D13" s="312">
        <v>300.1293</v>
      </c>
      <c r="E13" s="325">
        <f t="shared" si="0"/>
        <v>99.97644903397736</v>
      </c>
    </row>
    <row r="14" spans="1:5" ht="15.75">
      <c r="A14" s="7">
        <v>6</v>
      </c>
      <c r="B14" s="29" t="s">
        <v>8</v>
      </c>
      <c r="C14" s="317">
        <v>121.5</v>
      </c>
      <c r="D14" s="309">
        <v>121.48098</v>
      </c>
      <c r="E14" s="325">
        <f t="shared" si="0"/>
        <v>99.98434567901235</v>
      </c>
    </row>
    <row r="15" spans="1:5" ht="15.75">
      <c r="A15" s="7">
        <v>7</v>
      </c>
      <c r="B15" s="29" t="s">
        <v>9</v>
      </c>
      <c r="C15" s="317">
        <v>86.8</v>
      </c>
      <c r="D15" s="309">
        <v>86.70402</v>
      </c>
      <c r="E15" s="325">
        <f t="shared" si="0"/>
        <v>99.88942396313364</v>
      </c>
    </row>
    <row r="16" spans="1:5" ht="15.75">
      <c r="A16" s="7">
        <v>8</v>
      </c>
      <c r="B16" s="29" t="s">
        <v>10</v>
      </c>
      <c r="C16" s="317">
        <v>220.1</v>
      </c>
      <c r="D16" s="183">
        <v>206.75574</v>
      </c>
      <c r="E16" s="325">
        <f t="shared" si="0"/>
        <v>93.93718309859155</v>
      </c>
    </row>
    <row r="17" spans="1:5" ht="15.75">
      <c r="A17" s="7">
        <v>9</v>
      </c>
      <c r="B17" s="29" t="s">
        <v>11</v>
      </c>
      <c r="C17" s="317">
        <v>152.4</v>
      </c>
      <c r="D17" s="309">
        <v>146.72988</v>
      </c>
      <c r="E17" s="325">
        <f t="shared" si="0"/>
        <v>96.27944881889763</v>
      </c>
    </row>
    <row r="18" spans="1:5" ht="15.75">
      <c r="A18" s="7">
        <v>10</v>
      </c>
      <c r="B18" s="29" t="s">
        <v>12</v>
      </c>
      <c r="C18" s="317">
        <v>153.4</v>
      </c>
      <c r="D18" s="309">
        <v>153.39942</v>
      </c>
      <c r="E18" s="325">
        <f t="shared" si="0"/>
        <v>99.9996219035202</v>
      </c>
    </row>
    <row r="19" spans="1:5" ht="15.75">
      <c r="A19" s="7">
        <v>11</v>
      </c>
      <c r="B19" s="29" t="s">
        <v>13</v>
      </c>
      <c r="C19" s="317">
        <v>133.5</v>
      </c>
      <c r="D19" s="309">
        <v>133.45976</v>
      </c>
      <c r="E19" s="325">
        <f t="shared" si="0"/>
        <v>99.96985767790262</v>
      </c>
    </row>
    <row r="20" spans="1:5" ht="15.75">
      <c r="A20" s="7">
        <v>12</v>
      </c>
      <c r="B20" s="29" t="s">
        <v>14</v>
      </c>
      <c r="C20" s="317">
        <v>50.1</v>
      </c>
      <c r="D20" s="309">
        <v>42.87564</v>
      </c>
      <c r="E20" s="325">
        <f t="shared" si="0"/>
        <v>85.58011976047904</v>
      </c>
    </row>
    <row r="21" spans="1:5" ht="15.75">
      <c r="A21" s="7">
        <v>13</v>
      </c>
      <c r="B21" s="29" t="s">
        <v>15</v>
      </c>
      <c r="C21" s="317">
        <v>151.1</v>
      </c>
      <c r="D21" s="309">
        <v>151.1</v>
      </c>
      <c r="E21" s="325">
        <f t="shared" si="0"/>
        <v>100</v>
      </c>
    </row>
    <row r="22" spans="1:5" ht="15.75">
      <c r="A22" s="7">
        <v>14</v>
      </c>
      <c r="B22" s="29" t="s">
        <v>16</v>
      </c>
      <c r="C22" s="317">
        <v>406.9</v>
      </c>
      <c r="D22" s="309">
        <v>406.84194</v>
      </c>
      <c r="E22" s="325">
        <f t="shared" si="0"/>
        <v>99.98573113787172</v>
      </c>
    </row>
    <row r="23" spans="1:5" ht="15.75">
      <c r="A23" s="7">
        <v>15</v>
      </c>
      <c r="B23" s="29" t="s">
        <v>17</v>
      </c>
      <c r="C23" s="320">
        <v>133.5</v>
      </c>
      <c r="D23" s="312">
        <v>120.05172</v>
      </c>
      <c r="E23" s="325">
        <f t="shared" si="0"/>
        <v>89.92638202247191</v>
      </c>
    </row>
    <row r="24" spans="1:5" ht="15.75">
      <c r="A24" s="7">
        <v>16</v>
      </c>
      <c r="B24" s="29" t="s">
        <v>18</v>
      </c>
      <c r="C24" s="320">
        <v>100.1</v>
      </c>
      <c r="D24" s="312">
        <v>93.37356</v>
      </c>
      <c r="E24" s="325">
        <f t="shared" si="0"/>
        <v>93.28027972027972</v>
      </c>
    </row>
    <row r="25" spans="1:5" ht="15.75">
      <c r="A25" s="7">
        <v>17</v>
      </c>
      <c r="B25" s="29" t="s">
        <v>19</v>
      </c>
      <c r="C25" s="317">
        <v>155.6</v>
      </c>
      <c r="D25" s="309">
        <v>155.15516</v>
      </c>
      <c r="E25" s="325">
        <f t="shared" si="0"/>
        <v>99.71411311053984</v>
      </c>
    </row>
    <row r="26" spans="1:5" ht="15.75">
      <c r="A26" s="7">
        <v>18</v>
      </c>
      <c r="B26" s="29" t="s">
        <v>20</v>
      </c>
      <c r="C26" s="320">
        <v>233.5</v>
      </c>
      <c r="D26" s="312">
        <v>233.4339</v>
      </c>
      <c r="E26" s="325">
        <f t="shared" si="0"/>
        <v>99.97169164882227</v>
      </c>
    </row>
    <row r="27" spans="1:6" ht="15.75">
      <c r="A27" s="7">
        <v>19</v>
      </c>
      <c r="B27" s="29" t="s">
        <v>22</v>
      </c>
      <c r="C27" s="317">
        <v>1185.2</v>
      </c>
      <c r="D27" s="309">
        <v>1065.65222</v>
      </c>
      <c r="E27" s="325">
        <f t="shared" si="0"/>
        <v>89.91328214647316</v>
      </c>
      <c r="F27" s="2"/>
    </row>
    <row r="28" spans="1:5" ht="15.75">
      <c r="A28" s="8"/>
      <c r="B28" s="30" t="s">
        <v>21</v>
      </c>
      <c r="C28" s="51">
        <f>SUM(C9:C27)</f>
        <v>4578.1</v>
      </c>
      <c r="D28" s="332">
        <f>SUM(D9:D27)</f>
        <v>4411.1643699999995</v>
      </c>
      <c r="E28" s="328">
        <f>D28/C28*100</f>
        <v>96.35360455210676</v>
      </c>
    </row>
    <row r="29" spans="3:5" ht="15.75">
      <c r="C29" s="2"/>
      <c r="D29" s="2"/>
      <c r="E29" s="2"/>
    </row>
    <row r="30" spans="3:5" ht="15.75">
      <c r="C30" s="2"/>
      <c r="D30" s="2"/>
      <c r="E30" s="2"/>
    </row>
    <row r="31" spans="3:5" ht="15.75">
      <c r="C31" s="2"/>
      <c r="D31" s="2"/>
      <c r="E31" s="2"/>
    </row>
    <row r="32" spans="3:5" ht="15.75">
      <c r="C32" s="2"/>
      <c r="D32" s="2"/>
      <c r="E32" s="2"/>
    </row>
    <row r="33" spans="3:5" ht="15.75">
      <c r="C33" s="2"/>
      <c r="D33" s="2"/>
      <c r="E33" s="2"/>
    </row>
    <row r="34" spans="3:5" ht="15.75">
      <c r="C34" s="2"/>
      <c r="D34" s="2"/>
      <c r="E34" s="2"/>
    </row>
    <row r="35" spans="3:5" ht="15.75">
      <c r="C35" s="2"/>
      <c r="D35" s="2"/>
      <c r="E35" s="2"/>
    </row>
    <row r="36" spans="3:5" ht="15.75">
      <c r="C36" s="2"/>
      <c r="D36" s="2"/>
      <c r="E36" s="2"/>
    </row>
    <row r="37" spans="3:5" ht="15.75">
      <c r="C37" s="2"/>
      <c r="D37" s="2"/>
      <c r="E37" s="2"/>
    </row>
    <row r="38" spans="3:5" ht="15.75">
      <c r="C38" s="2"/>
      <c r="D38" s="2"/>
      <c r="E38" s="2"/>
    </row>
  </sheetData>
  <sheetProtection/>
  <mergeCells count="3">
    <mergeCell ref="A4:E4"/>
    <mergeCell ref="A5:E5"/>
    <mergeCell ref="D7:E7"/>
  </mergeCells>
  <printOptions/>
  <pageMargins left="1.0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view="pageBreakPreview" zoomScaleSheetLayoutView="100" zoomScalePageLayoutView="0" workbookViewId="0" topLeftCell="A13">
      <selection activeCell="E3" sqref="E3"/>
    </sheetView>
  </sheetViews>
  <sheetFormatPr defaultColWidth="9.140625" defaultRowHeight="12.75"/>
  <cols>
    <col min="2" max="2" width="24.00390625" style="0" customWidth="1"/>
    <col min="3" max="3" width="18.57421875" style="0" customWidth="1"/>
    <col min="4" max="4" width="16.00390625" style="0" customWidth="1"/>
    <col min="5" max="5" width="15.28125" style="0" customWidth="1"/>
  </cols>
  <sheetData>
    <row r="1" ht="15.75">
      <c r="E1" s="256" t="s">
        <v>87</v>
      </c>
    </row>
    <row r="2" ht="15.75">
      <c r="E2" s="256" t="s">
        <v>72</v>
      </c>
    </row>
    <row r="4" spans="1:5" ht="15.75">
      <c r="A4" s="430" t="s">
        <v>44</v>
      </c>
      <c r="B4" s="430"/>
      <c r="C4" s="430"/>
      <c r="D4" s="430"/>
      <c r="E4" s="430"/>
    </row>
    <row r="5" spans="1:5" ht="54" customHeight="1">
      <c r="A5" s="413" t="s">
        <v>123</v>
      </c>
      <c r="B5" s="413"/>
      <c r="C5" s="413"/>
      <c r="D5" s="413"/>
      <c r="E5" s="413"/>
    </row>
    <row r="6" spans="1:5" ht="14.25">
      <c r="A6" s="133"/>
      <c r="B6" s="133"/>
      <c r="C6" s="133"/>
      <c r="D6" s="131"/>
      <c r="E6" s="131"/>
    </row>
    <row r="7" spans="1:5" ht="15.75">
      <c r="A7" s="132"/>
      <c r="B7" s="132"/>
      <c r="C7" s="414" t="s">
        <v>0</v>
      </c>
      <c r="D7" s="414"/>
      <c r="E7" s="414"/>
    </row>
    <row r="8" spans="1:5" ht="31.5">
      <c r="A8" s="160" t="s">
        <v>1</v>
      </c>
      <c r="B8" s="161" t="s">
        <v>2</v>
      </c>
      <c r="C8" s="160" t="s">
        <v>41</v>
      </c>
      <c r="D8" s="163" t="s">
        <v>47</v>
      </c>
      <c r="E8" s="163" t="s">
        <v>52</v>
      </c>
    </row>
    <row r="9" spans="1:5" ht="15.75">
      <c r="A9" s="164">
        <v>1</v>
      </c>
      <c r="B9" s="279" t="s">
        <v>4</v>
      </c>
      <c r="C9" s="335">
        <v>1409.9</v>
      </c>
      <c r="D9" s="335">
        <v>1409.9</v>
      </c>
      <c r="E9" s="166">
        <f>D9/C9*100</f>
        <v>100</v>
      </c>
    </row>
    <row r="10" spans="1:5" ht="15.75">
      <c r="A10" s="167">
        <v>2</v>
      </c>
      <c r="B10" s="280" t="s">
        <v>5</v>
      </c>
      <c r="C10" s="336">
        <v>1682.1</v>
      </c>
      <c r="D10" s="336">
        <v>1682.1</v>
      </c>
      <c r="E10" s="169">
        <f aca="true" t="shared" si="0" ref="E10:E25">D10/C10*100</f>
        <v>100</v>
      </c>
    </row>
    <row r="11" spans="1:5" ht="15.75">
      <c r="A11" s="167">
        <v>3</v>
      </c>
      <c r="B11" s="280" t="s">
        <v>42</v>
      </c>
      <c r="C11" s="336">
        <v>2645.4</v>
      </c>
      <c r="D11" s="336">
        <v>1562.345</v>
      </c>
      <c r="E11" s="169">
        <f t="shared" si="0"/>
        <v>59.058932486580474</v>
      </c>
    </row>
    <row r="12" spans="1:5" ht="15.75">
      <c r="A12" s="167">
        <v>4</v>
      </c>
      <c r="B12" s="280" t="s">
        <v>6</v>
      </c>
      <c r="C12" s="336">
        <v>1560</v>
      </c>
      <c r="D12" s="336">
        <v>1560</v>
      </c>
      <c r="E12" s="169">
        <f t="shared" si="0"/>
        <v>100</v>
      </c>
    </row>
    <row r="13" spans="1:5" ht="15.75">
      <c r="A13" s="167">
        <v>5</v>
      </c>
      <c r="B13" s="280" t="s">
        <v>7</v>
      </c>
      <c r="C13" s="336">
        <v>2802.4</v>
      </c>
      <c r="D13" s="336">
        <v>2802.4</v>
      </c>
      <c r="E13" s="169">
        <f t="shared" si="0"/>
        <v>100</v>
      </c>
    </row>
    <row r="14" spans="1:5" ht="15.75">
      <c r="A14" s="167">
        <v>6</v>
      </c>
      <c r="B14" s="280" t="s">
        <v>8</v>
      </c>
      <c r="C14" s="336">
        <v>848</v>
      </c>
      <c r="D14" s="336">
        <v>719.15</v>
      </c>
      <c r="E14" s="169">
        <f t="shared" si="0"/>
        <v>84.80542452830188</v>
      </c>
    </row>
    <row r="15" spans="1:5" ht="15.75">
      <c r="A15" s="167">
        <v>7</v>
      </c>
      <c r="B15" s="280" t="s">
        <v>9</v>
      </c>
      <c r="C15" s="336">
        <v>1130.7</v>
      </c>
      <c r="D15" s="336">
        <v>936.125</v>
      </c>
      <c r="E15" s="169">
        <f t="shared" si="0"/>
        <v>82.79163350137082</v>
      </c>
    </row>
    <row r="16" spans="1:5" ht="15.75">
      <c r="A16" s="167">
        <v>8</v>
      </c>
      <c r="B16" s="280" t="s">
        <v>10</v>
      </c>
      <c r="C16" s="336">
        <v>1176.1</v>
      </c>
      <c r="D16" s="336">
        <v>452.925</v>
      </c>
      <c r="E16" s="169">
        <f t="shared" si="0"/>
        <v>38.51075588810476</v>
      </c>
    </row>
    <row r="17" spans="1:5" ht="15.75">
      <c r="A17" s="167">
        <v>9</v>
      </c>
      <c r="B17" s="280" t="s">
        <v>11</v>
      </c>
      <c r="C17" s="336">
        <v>1403</v>
      </c>
      <c r="D17" s="336">
        <v>1403</v>
      </c>
      <c r="E17" s="169">
        <f t="shared" si="0"/>
        <v>100</v>
      </c>
    </row>
    <row r="18" spans="1:5" ht="15.75">
      <c r="A18" s="167">
        <v>10</v>
      </c>
      <c r="B18" s="280" t="s">
        <v>12</v>
      </c>
      <c r="C18" s="336">
        <v>1469.3</v>
      </c>
      <c r="D18" s="336">
        <v>1450.9</v>
      </c>
      <c r="E18" s="169">
        <f t="shared" si="0"/>
        <v>98.74770298781733</v>
      </c>
    </row>
    <row r="19" spans="1:5" ht="15.75">
      <c r="A19" s="167">
        <v>11</v>
      </c>
      <c r="B19" s="280" t="s">
        <v>14</v>
      </c>
      <c r="C19" s="336">
        <v>1326.2</v>
      </c>
      <c r="D19" s="336">
        <v>1326.2</v>
      </c>
      <c r="E19" s="169">
        <f t="shared" si="0"/>
        <v>100</v>
      </c>
    </row>
    <row r="20" spans="1:5" ht="15.75">
      <c r="A20" s="167">
        <v>12</v>
      </c>
      <c r="B20" s="280" t="s">
        <v>13</v>
      </c>
      <c r="C20" s="336">
        <v>175.4</v>
      </c>
      <c r="D20" s="336">
        <v>175.4</v>
      </c>
      <c r="E20" s="169">
        <f t="shared" si="0"/>
        <v>100</v>
      </c>
    </row>
    <row r="21" spans="1:5" ht="15.75">
      <c r="A21" s="167">
        <v>13</v>
      </c>
      <c r="B21" s="280" t="s">
        <v>15</v>
      </c>
      <c r="C21" s="336">
        <v>716.8</v>
      </c>
      <c r="D21" s="336">
        <v>716.8</v>
      </c>
      <c r="E21" s="169">
        <f t="shared" si="0"/>
        <v>100</v>
      </c>
    </row>
    <row r="22" spans="1:5" ht="15.75">
      <c r="A22" s="167">
        <v>14</v>
      </c>
      <c r="B22" s="280" t="s">
        <v>16</v>
      </c>
      <c r="C22" s="336">
        <v>2038.1</v>
      </c>
      <c r="D22" s="336">
        <v>2038.1</v>
      </c>
      <c r="E22" s="169">
        <f t="shared" si="0"/>
        <v>100</v>
      </c>
    </row>
    <row r="23" spans="1:5" ht="15.75">
      <c r="A23" s="167">
        <v>15</v>
      </c>
      <c r="B23" s="280" t="s">
        <v>17</v>
      </c>
      <c r="C23" s="336">
        <v>792.2</v>
      </c>
      <c r="D23" s="336">
        <v>792.2</v>
      </c>
      <c r="E23" s="169">
        <f t="shared" si="0"/>
        <v>100</v>
      </c>
    </row>
    <row r="24" spans="1:5" ht="15.75">
      <c r="A24" s="167">
        <v>16</v>
      </c>
      <c r="B24" s="280" t="s">
        <v>18</v>
      </c>
      <c r="C24" s="336">
        <v>820.1</v>
      </c>
      <c r="D24" s="336">
        <v>683.925</v>
      </c>
      <c r="E24" s="169">
        <f t="shared" si="0"/>
        <v>83.39531764418973</v>
      </c>
    </row>
    <row r="25" spans="1:5" ht="15.75">
      <c r="A25" s="167">
        <v>17</v>
      </c>
      <c r="B25" s="280" t="s">
        <v>19</v>
      </c>
      <c r="C25" s="336">
        <v>1120.3</v>
      </c>
      <c r="D25" s="336">
        <v>1089.413</v>
      </c>
      <c r="E25" s="169">
        <f t="shared" si="0"/>
        <v>97.2429706328662</v>
      </c>
    </row>
    <row r="26" spans="1:5" ht="15.75">
      <c r="A26" s="170"/>
      <c r="B26" s="281" t="s">
        <v>21</v>
      </c>
      <c r="C26" s="171">
        <f>SUM(C9:C25)</f>
        <v>23115.999999999996</v>
      </c>
      <c r="D26" s="171">
        <f>SUM(D9:D25)</f>
        <v>20800.882999999998</v>
      </c>
      <c r="E26" s="172">
        <f>D26/C26*100</f>
        <v>89.9847854300052</v>
      </c>
    </row>
    <row r="27" ht="15.75">
      <c r="F27" s="2"/>
    </row>
  </sheetData>
  <sheetProtection/>
  <mergeCells count="3">
    <mergeCell ref="A4:E4"/>
    <mergeCell ref="A5:E5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27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2" max="2" width="27.8515625" style="0" customWidth="1"/>
    <col min="3" max="3" width="10.7109375" style="0" customWidth="1"/>
    <col min="4" max="4" width="12.8515625" style="0" customWidth="1"/>
    <col min="5" max="5" width="14.140625" style="0" customWidth="1"/>
  </cols>
  <sheetData>
    <row r="1" spans="1:5" ht="15.75">
      <c r="A1" s="233"/>
      <c r="B1" s="234"/>
      <c r="C1" s="234"/>
      <c r="D1" s="234"/>
      <c r="E1" s="256" t="s">
        <v>88</v>
      </c>
    </row>
    <row r="2" spans="1:5" ht="15.75">
      <c r="A2" s="233"/>
      <c r="B2" s="234"/>
      <c r="C2" s="234"/>
      <c r="D2" s="234"/>
      <c r="E2" s="256" t="s">
        <v>72</v>
      </c>
    </row>
    <row r="3" spans="1:5" ht="15.75">
      <c r="A3" s="233"/>
      <c r="B3" s="233"/>
      <c r="C3" s="234"/>
      <c r="D3" s="234"/>
      <c r="E3" s="234"/>
    </row>
    <row r="4" spans="1:5" ht="15.75">
      <c r="A4" s="431" t="s">
        <v>44</v>
      </c>
      <c r="B4" s="431"/>
      <c r="C4" s="431"/>
      <c r="D4" s="431"/>
      <c r="E4" s="431"/>
    </row>
    <row r="5" spans="1:5" ht="40.5" customHeight="1">
      <c r="A5" s="432" t="s">
        <v>126</v>
      </c>
      <c r="B5" s="432"/>
      <c r="C5" s="432"/>
      <c r="D5" s="432"/>
      <c r="E5" s="432"/>
    </row>
    <row r="6" spans="1:5" ht="15.75">
      <c r="A6" s="238"/>
      <c r="B6" s="237"/>
      <c r="C6" s="248"/>
      <c r="D6" s="234"/>
      <c r="E6" s="234"/>
    </row>
    <row r="7" spans="1:5" ht="15.75">
      <c r="A7" s="237"/>
      <c r="B7" s="237"/>
      <c r="C7" s="234"/>
      <c r="E7" s="239" t="s">
        <v>0</v>
      </c>
    </row>
    <row r="8" spans="1:5" ht="31.5">
      <c r="A8" s="240" t="s">
        <v>1</v>
      </c>
      <c r="B8" s="240" t="s">
        <v>2</v>
      </c>
      <c r="C8" s="240" t="s">
        <v>41</v>
      </c>
      <c r="D8" s="123" t="s">
        <v>47</v>
      </c>
      <c r="E8" s="123" t="s">
        <v>52</v>
      </c>
    </row>
    <row r="9" spans="1:5" ht="15.75">
      <c r="A9" s="241">
        <v>1</v>
      </c>
      <c r="B9" s="242" t="s">
        <v>128</v>
      </c>
      <c r="C9" s="249">
        <v>66.3</v>
      </c>
      <c r="D9" s="249">
        <v>0</v>
      </c>
      <c r="E9" s="249">
        <f>D9/C9*100</f>
        <v>0</v>
      </c>
    </row>
    <row r="10" spans="1:5" ht="15.75">
      <c r="A10" s="241">
        <v>2</v>
      </c>
      <c r="B10" s="242" t="s">
        <v>14</v>
      </c>
      <c r="C10" s="249">
        <v>54</v>
      </c>
      <c r="D10" s="249">
        <v>0</v>
      </c>
      <c r="E10" s="249">
        <f aca="true" t="shared" si="0" ref="E10:E17">D10/C10*10</f>
        <v>0</v>
      </c>
    </row>
    <row r="11" spans="1:5" ht="15.75">
      <c r="A11" s="241">
        <v>3</v>
      </c>
      <c r="B11" s="242" t="s">
        <v>127</v>
      </c>
      <c r="C11" s="249">
        <v>112</v>
      </c>
      <c r="D11" s="249">
        <v>0</v>
      </c>
      <c r="E11" s="249">
        <f t="shared" si="0"/>
        <v>0</v>
      </c>
    </row>
    <row r="12" spans="1:5" ht="15.75">
      <c r="A12" s="241">
        <v>4</v>
      </c>
      <c r="B12" s="242" t="s">
        <v>16</v>
      </c>
      <c r="C12" s="249">
        <v>510</v>
      </c>
      <c r="D12" s="249">
        <v>0</v>
      </c>
      <c r="E12" s="249">
        <f t="shared" si="0"/>
        <v>0</v>
      </c>
    </row>
    <row r="13" spans="1:5" ht="15.75">
      <c r="A13" s="241">
        <v>5</v>
      </c>
      <c r="B13" s="242" t="s">
        <v>17</v>
      </c>
      <c r="C13" s="249">
        <v>129</v>
      </c>
      <c r="D13" s="249">
        <v>0</v>
      </c>
      <c r="E13" s="249">
        <f t="shared" si="0"/>
        <v>0</v>
      </c>
    </row>
    <row r="14" spans="1:5" ht="15.75">
      <c r="A14" s="241">
        <v>6</v>
      </c>
      <c r="B14" s="242" t="s">
        <v>18</v>
      </c>
      <c r="C14" s="249">
        <v>184</v>
      </c>
      <c r="D14" s="249">
        <v>0</v>
      </c>
      <c r="E14" s="249">
        <f t="shared" si="0"/>
        <v>0</v>
      </c>
    </row>
    <row r="15" spans="1:5" ht="15.75">
      <c r="A15" s="241">
        <v>7</v>
      </c>
      <c r="B15" s="242" t="s">
        <v>19</v>
      </c>
      <c r="C15" s="249">
        <v>206</v>
      </c>
      <c r="D15" s="249">
        <v>0</v>
      </c>
      <c r="E15" s="249">
        <f t="shared" si="0"/>
        <v>0</v>
      </c>
    </row>
    <row r="16" spans="1:5" ht="15.75">
      <c r="A16" s="241">
        <v>8</v>
      </c>
      <c r="B16" s="242" t="s">
        <v>59</v>
      </c>
      <c r="C16" s="249">
        <v>270</v>
      </c>
      <c r="D16" s="249">
        <v>0</v>
      </c>
      <c r="E16" s="249">
        <f t="shared" si="0"/>
        <v>0</v>
      </c>
    </row>
    <row r="17" spans="1:5" ht="15.75">
      <c r="A17" s="241">
        <v>9</v>
      </c>
      <c r="B17" s="242" t="s">
        <v>50</v>
      </c>
      <c r="C17" s="249">
        <v>2186</v>
      </c>
      <c r="D17" s="249">
        <v>2185.9</v>
      </c>
      <c r="E17" s="249">
        <f t="shared" si="0"/>
        <v>9.999542543458372</v>
      </c>
    </row>
    <row r="18" spans="1:5" ht="15.75">
      <c r="A18" s="244"/>
      <c r="B18" s="245" t="s">
        <v>21</v>
      </c>
      <c r="C18" s="250">
        <f>SUM(C9:C17)</f>
        <v>3717.3</v>
      </c>
      <c r="D18" s="250">
        <f>SUM(D9:D17)</f>
        <v>2185.9</v>
      </c>
      <c r="E18" s="251">
        <f>D18/C18*100</f>
        <v>58.80343259892933</v>
      </c>
    </row>
    <row r="27" ht="15.75">
      <c r="F27" s="2"/>
    </row>
  </sheetData>
  <sheetProtection/>
  <mergeCells count="2">
    <mergeCell ref="A4:E4"/>
    <mergeCell ref="A5:E5"/>
  </mergeCells>
  <printOptions/>
  <pageMargins left="0.57" right="0.3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0000"/>
    <outlinePr summaryRight="0"/>
  </sheetPr>
  <dimension ref="A1:J33"/>
  <sheetViews>
    <sheetView view="pageBreakPreview" zoomScaleSheetLayoutView="100" zoomScalePageLayoutView="0" workbookViewId="0" topLeftCell="A10">
      <selection activeCell="O19" sqref="O19"/>
    </sheetView>
  </sheetViews>
  <sheetFormatPr defaultColWidth="9.140625" defaultRowHeight="12.75"/>
  <cols>
    <col min="1" max="1" width="7.7109375" style="37" customWidth="1"/>
    <col min="2" max="2" width="24.421875" style="37" customWidth="1"/>
    <col min="3" max="4" width="16.28125" style="37" customWidth="1"/>
    <col min="5" max="5" width="13.8515625" style="37" customWidth="1"/>
    <col min="7" max="8" width="14.00390625" style="0" customWidth="1"/>
    <col min="9" max="9" width="14.421875" style="0" customWidth="1"/>
  </cols>
  <sheetData>
    <row r="1" ht="15.75">
      <c r="E1" s="256" t="s">
        <v>67</v>
      </c>
    </row>
    <row r="2" spans="1:5" s="37" customFormat="1" ht="15.75">
      <c r="A2" s="2"/>
      <c r="B2" s="16"/>
      <c r="C2" s="16"/>
      <c r="E2" s="256" t="s">
        <v>70</v>
      </c>
    </row>
    <row r="3" spans="1:2" s="37" customFormat="1" ht="15.75">
      <c r="A3" s="2"/>
      <c r="B3" s="2"/>
    </row>
    <row r="4" spans="1:5" s="37" customFormat="1" ht="19.5" customHeight="1">
      <c r="A4" s="409" t="s">
        <v>46</v>
      </c>
      <c r="B4" s="409"/>
      <c r="C4" s="409"/>
      <c r="D4" s="409"/>
      <c r="E4" s="409"/>
    </row>
    <row r="5" spans="1:5" s="37" customFormat="1" ht="48" customHeight="1">
      <c r="A5" s="411" t="s">
        <v>96</v>
      </c>
      <c r="B5" s="411"/>
      <c r="C5" s="411"/>
      <c r="D5" s="411"/>
      <c r="E5" s="411"/>
    </row>
    <row r="6" spans="1:2" s="37" customFormat="1" ht="15.75">
      <c r="A6" s="4"/>
      <c r="B6" s="4"/>
    </row>
    <row r="7" spans="1:5" s="37" customFormat="1" ht="15.75">
      <c r="A7" s="4"/>
      <c r="B7" s="4"/>
      <c r="E7" s="48" t="s">
        <v>0</v>
      </c>
    </row>
    <row r="8" spans="1:5" s="37" customFormat="1" ht="31.5">
      <c r="A8" s="5" t="s">
        <v>1</v>
      </c>
      <c r="B8" s="5" t="s">
        <v>2</v>
      </c>
      <c r="C8" s="5" t="s">
        <v>41</v>
      </c>
      <c r="D8" s="39" t="s">
        <v>45</v>
      </c>
      <c r="E8" s="5" t="s">
        <v>52</v>
      </c>
    </row>
    <row r="9" spans="1:10" s="37" customFormat="1" ht="16.5" customHeight="1">
      <c r="A9" s="33">
        <v>1</v>
      </c>
      <c r="B9" s="76" t="s">
        <v>4</v>
      </c>
      <c r="C9" s="182">
        <v>27299.7</v>
      </c>
      <c r="D9" s="192">
        <v>23879.343</v>
      </c>
      <c r="E9" s="192">
        <f>D9/C9*100</f>
        <v>87.4710820998033</v>
      </c>
      <c r="G9" s="75"/>
      <c r="H9" s="75"/>
      <c r="I9" s="75"/>
      <c r="J9" s="75"/>
    </row>
    <row r="10" spans="1:10" s="37" customFormat="1" ht="15.75">
      <c r="A10" s="34">
        <v>2</v>
      </c>
      <c r="B10" s="36" t="s">
        <v>5</v>
      </c>
      <c r="C10" s="183">
        <v>14244.3</v>
      </c>
      <c r="D10" s="193">
        <v>14244.3</v>
      </c>
      <c r="E10" s="193">
        <f aca="true" t="shared" si="0" ref="E10:E28">D10/C10*100</f>
        <v>100</v>
      </c>
      <c r="G10" s="75"/>
      <c r="H10" s="75"/>
      <c r="I10" s="75"/>
      <c r="J10" s="75"/>
    </row>
    <row r="11" spans="1:10" s="37" customFormat="1" ht="15.75">
      <c r="A11" s="34">
        <v>3</v>
      </c>
      <c r="B11" s="36" t="s">
        <v>42</v>
      </c>
      <c r="C11" s="183">
        <v>16546.7</v>
      </c>
      <c r="D11" s="193">
        <v>11419.1</v>
      </c>
      <c r="E11" s="193">
        <f t="shared" si="0"/>
        <v>69.01134365160425</v>
      </c>
      <c r="G11" s="75"/>
      <c r="H11" s="75"/>
      <c r="I11" s="75"/>
      <c r="J11" s="75"/>
    </row>
    <row r="12" spans="1:10" s="37" customFormat="1" ht="15.75">
      <c r="A12" s="34">
        <v>4</v>
      </c>
      <c r="B12" s="36" t="s">
        <v>6</v>
      </c>
      <c r="C12" s="183">
        <v>21558.5</v>
      </c>
      <c r="D12" s="193">
        <v>18761.4</v>
      </c>
      <c r="E12" s="193">
        <f t="shared" si="0"/>
        <v>87.025535171742</v>
      </c>
      <c r="G12" s="75"/>
      <c r="H12" s="75"/>
      <c r="I12" s="75"/>
      <c r="J12" s="75"/>
    </row>
    <row r="13" spans="1:10" s="37" customFormat="1" ht="15.75">
      <c r="A13" s="34">
        <v>5</v>
      </c>
      <c r="B13" s="155" t="s">
        <v>7</v>
      </c>
      <c r="C13" s="184">
        <v>39483.9</v>
      </c>
      <c r="D13" s="193">
        <v>33011.5</v>
      </c>
      <c r="E13" s="193">
        <f t="shared" si="0"/>
        <v>83.60749571344269</v>
      </c>
      <c r="G13" s="75"/>
      <c r="H13" s="75"/>
      <c r="I13" s="75"/>
      <c r="J13" s="75"/>
    </row>
    <row r="14" spans="1:10" s="37" customFormat="1" ht="15.75">
      <c r="A14" s="34">
        <v>6</v>
      </c>
      <c r="B14" s="36" t="s">
        <v>8</v>
      </c>
      <c r="C14" s="183">
        <v>13658</v>
      </c>
      <c r="D14" s="193">
        <v>13265.961</v>
      </c>
      <c r="E14" s="193">
        <f t="shared" si="0"/>
        <v>97.12960169863815</v>
      </c>
      <c r="G14" s="75"/>
      <c r="H14" s="75"/>
      <c r="I14" s="75"/>
      <c r="J14" s="75"/>
    </row>
    <row r="15" spans="1:10" s="37" customFormat="1" ht="15.75">
      <c r="A15" s="34">
        <v>7</v>
      </c>
      <c r="B15" s="36" t="s">
        <v>9</v>
      </c>
      <c r="C15" s="183">
        <v>15169.9</v>
      </c>
      <c r="D15" s="193">
        <v>10476</v>
      </c>
      <c r="E15" s="193">
        <f t="shared" si="0"/>
        <v>69.05780525909861</v>
      </c>
      <c r="G15" s="75"/>
      <c r="H15" s="75"/>
      <c r="I15" s="75"/>
      <c r="J15" s="75"/>
    </row>
    <row r="16" spans="1:10" s="37" customFormat="1" ht="15.75">
      <c r="A16" s="34">
        <v>8</v>
      </c>
      <c r="B16" s="36" t="s">
        <v>10</v>
      </c>
      <c r="C16" s="183">
        <v>9975.6</v>
      </c>
      <c r="D16" s="193">
        <v>8949.4</v>
      </c>
      <c r="E16" s="193">
        <f t="shared" si="0"/>
        <v>89.71289947471831</v>
      </c>
      <c r="G16" s="75"/>
      <c r="H16" s="75"/>
      <c r="I16" s="75"/>
      <c r="J16" s="75"/>
    </row>
    <row r="17" spans="1:10" s="37" customFormat="1" ht="15.75">
      <c r="A17" s="34">
        <v>9</v>
      </c>
      <c r="B17" s="36" t="s">
        <v>11</v>
      </c>
      <c r="C17" s="183">
        <v>6843.3</v>
      </c>
      <c r="D17" s="193">
        <v>6253.3</v>
      </c>
      <c r="E17" s="193">
        <f t="shared" si="0"/>
        <v>91.37842853594026</v>
      </c>
      <c r="G17" s="75"/>
      <c r="H17" s="75"/>
      <c r="I17" s="75"/>
      <c r="J17" s="75"/>
    </row>
    <row r="18" spans="1:10" s="37" customFormat="1" ht="15.75" hidden="1">
      <c r="A18" s="34">
        <v>10</v>
      </c>
      <c r="B18" s="36" t="s">
        <v>12</v>
      </c>
      <c r="C18" s="183">
        <v>0</v>
      </c>
      <c r="D18" s="193">
        <v>0</v>
      </c>
      <c r="E18" s="193">
        <v>0</v>
      </c>
      <c r="G18" s="75"/>
      <c r="H18" s="75"/>
      <c r="I18" s="75"/>
      <c r="J18" s="75"/>
    </row>
    <row r="19" spans="1:10" s="37" customFormat="1" ht="15.75">
      <c r="A19" s="34">
        <v>10</v>
      </c>
      <c r="B19" s="36" t="s">
        <v>13</v>
      </c>
      <c r="C19" s="183">
        <v>3267.2</v>
      </c>
      <c r="D19" s="193">
        <v>3189.4</v>
      </c>
      <c r="E19" s="193">
        <f t="shared" si="0"/>
        <v>97.61875612144956</v>
      </c>
      <c r="G19" s="75"/>
      <c r="H19" s="75"/>
      <c r="I19" s="75"/>
      <c r="J19" s="75"/>
    </row>
    <row r="20" spans="1:10" s="37" customFormat="1" ht="15.75">
      <c r="A20" s="34">
        <v>11</v>
      </c>
      <c r="B20" s="36" t="s">
        <v>14</v>
      </c>
      <c r="C20" s="183">
        <v>5530.3</v>
      </c>
      <c r="D20" s="193">
        <v>5530.3</v>
      </c>
      <c r="E20" s="193">
        <f t="shared" si="0"/>
        <v>100</v>
      </c>
      <c r="G20" s="75"/>
      <c r="H20" s="75"/>
      <c r="I20" s="75"/>
      <c r="J20" s="75"/>
    </row>
    <row r="21" spans="1:10" s="37" customFormat="1" ht="15.75">
      <c r="A21" s="34">
        <v>12</v>
      </c>
      <c r="B21" s="36" t="s">
        <v>15</v>
      </c>
      <c r="C21" s="183">
        <v>12202.7</v>
      </c>
      <c r="D21" s="193">
        <v>12202.7</v>
      </c>
      <c r="E21" s="193">
        <f t="shared" si="0"/>
        <v>100</v>
      </c>
      <c r="G21" s="75"/>
      <c r="H21" s="75"/>
      <c r="I21" s="75"/>
      <c r="J21" s="75"/>
    </row>
    <row r="22" spans="1:10" s="37" customFormat="1" ht="15.75">
      <c r="A22" s="34">
        <v>13</v>
      </c>
      <c r="B22" s="36" t="s">
        <v>16</v>
      </c>
      <c r="C22" s="183">
        <v>9017.4</v>
      </c>
      <c r="D22" s="193">
        <v>4811.6</v>
      </c>
      <c r="E22" s="193">
        <f t="shared" si="0"/>
        <v>53.35906137023977</v>
      </c>
      <c r="G22" s="75"/>
      <c r="H22" s="75"/>
      <c r="I22" s="75"/>
      <c r="J22" s="75"/>
    </row>
    <row r="23" spans="1:10" s="37" customFormat="1" ht="15.75">
      <c r="A23" s="34">
        <v>14</v>
      </c>
      <c r="B23" s="36" t="s">
        <v>17</v>
      </c>
      <c r="C23" s="183">
        <v>4745.8</v>
      </c>
      <c r="D23" s="193">
        <v>3094.3</v>
      </c>
      <c r="E23" s="193">
        <f t="shared" si="0"/>
        <v>65.20080913649964</v>
      </c>
      <c r="G23" s="75"/>
      <c r="H23" s="75"/>
      <c r="I23" s="75"/>
      <c r="J23" s="75"/>
    </row>
    <row r="24" spans="1:10" s="37" customFormat="1" ht="15.75">
      <c r="A24" s="34">
        <v>15</v>
      </c>
      <c r="B24" s="36" t="s">
        <v>18</v>
      </c>
      <c r="C24" s="183">
        <v>3093.3</v>
      </c>
      <c r="D24" s="193">
        <v>3093.3</v>
      </c>
      <c r="E24" s="193">
        <f t="shared" si="0"/>
        <v>100</v>
      </c>
      <c r="G24" s="75"/>
      <c r="H24" s="75"/>
      <c r="I24" s="75"/>
      <c r="J24" s="75"/>
    </row>
    <row r="25" spans="1:10" s="37" customFormat="1" ht="15.75">
      <c r="A25" s="34">
        <v>16</v>
      </c>
      <c r="B25" s="36" t="s">
        <v>19</v>
      </c>
      <c r="C25" s="183">
        <v>2422.9</v>
      </c>
      <c r="D25" s="193">
        <v>2422.9</v>
      </c>
      <c r="E25" s="193">
        <f t="shared" si="0"/>
        <v>100</v>
      </c>
      <c r="G25" s="75"/>
      <c r="H25" s="75"/>
      <c r="I25" s="75"/>
      <c r="J25" s="75"/>
    </row>
    <row r="26" spans="1:10" s="37" customFormat="1" ht="15.75">
      <c r="A26" s="34">
        <v>17</v>
      </c>
      <c r="B26" s="36" t="s">
        <v>20</v>
      </c>
      <c r="C26" s="183">
        <v>4321.3</v>
      </c>
      <c r="D26" s="193">
        <v>3973</v>
      </c>
      <c r="E26" s="193">
        <f t="shared" si="0"/>
        <v>91.93992548538634</v>
      </c>
      <c r="G26" s="75"/>
      <c r="H26" s="75"/>
      <c r="I26" s="75"/>
      <c r="J26" s="75"/>
    </row>
    <row r="27" spans="1:10" s="37" customFormat="1" ht="15.75">
      <c r="A27" s="34">
        <v>18</v>
      </c>
      <c r="B27" s="180" t="s">
        <v>50</v>
      </c>
      <c r="C27" s="183">
        <v>40523.1</v>
      </c>
      <c r="D27" s="194">
        <v>40523.1</v>
      </c>
      <c r="E27" s="194">
        <f t="shared" si="0"/>
        <v>100</v>
      </c>
      <c r="F27" s="2"/>
      <c r="G27" s="75"/>
      <c r="H27" s="75"/>
      <c r="I27" s="75"/>
      <c r="J27" s="75"/>
    </row>
    <row r="28" spans="1:10" s="37" customFormat="1" ht="19.5" customHeight="1">
      <c r="A28" s="35"/>
      <c r="B28" s="181" t="s">
        <v>21</v>
      </c>
      <c r="C28" s="185">
        <f>SUM(C9:C27)</f>
        <v>249903.89999999997</v>
      </c>
      <c r="D28" s="185">
        <f>SUM(D9:D27)</f>
        <v>219100.90399999995</v>
      </c>
      <c r="E28" s="185">
        <f t="shared" si="0"/>
        <v>87.67406351001324</v>
      </c>
      <c r="G28" s="75"/>
      <c r="H28" s="75"/>
      <c r="I28" s="75"/>
      <c r="J28" s="75"/>
    </row>
    <row r="29" spans="1:10" s="37" customFormat="1" ht="15.75">
      <c r="A29" s="2"/>
      <c r="B29" s="2"/>
      <c r="E29" s="41"/>
      <c r="G29" s="75"/>
      <c r="H29" s="75"/>
      <c r="I29" s="75"/>
      <c r="J29" s="75"/>
    </row>
    <row r="30" spans="5:10" ht="12.75">
      <c r="E30" s="41"/>
      <c r="G30" s="75"/>
      <c r="H30" s="75"/>
      <c r="I30" s="75"/>
      <c r="J30" s="75"/>
    </row>
    <row r="31" spans="7:10" ht="12.75">
      <c r="G31" s="75"/>
      <c r="H31" s="75"/>
      <c r="I31" s="75"/>
      <c r="J31" s="75"/>
    </row>
    <row r="32" spans="7:10" ht="15.75" customHeight="1">
      <c r="G32" s="75"/>
      <c r="H32" s="75"/>
      <c r="I32" s="75"/>
      <c r="J32" s="75"/>
    </row>
    <row r="33" spans="7:10" ht="12.75">
      <c r="G33" s="75"/>
      <c r="H33" s="75"/>
      <c r="I33" s="75"/>
      <c r="J33" s="75"/>
    </row>
  </sheetData>
  <sheetProtection/>
  <mergeCells count="2">
    <mergeCell ref="A4:E4"/>
    <mergeCell ref="A5:E5"/>
  </mergeCells>
  <printOptions/>
  <pageMargins left="1.16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0"/>
  <sheetViews>
    <sheetView view="pageBreakPreview" zoomScaleSheetLayoutView="100" zoomScalePageLayoutView="0" workbookViewId="0" topLeftCell="A10">
      <selection activeCell="C11" sqref="C11"/>
    </sheetView>
  </sheetViews>
  <sheetFormatPr defaultColWidth="5.7109375" defaultRowHeight="12.75"/>
  <cols>
    <col min="1" max="1" width="8.28125" style="9" customWidth="1"/>
    <col min="2" max="2" width="30.7109375" style="9" customWidth="1"/>
    <col min="3" max="3" width="18.421875" style="9" customWidth="1"/>
    <col min="4" max="4" width="21.140625" style="12" customWidth="1"/>
    <col min="5" max="5" width="17.28125" style="9" customWidth="1"/>
    <col min="6" max="16384" width="5.7109375" style="9" customWidth="1"/>
  </cols>
  <sheetData>
    <row r="1" spans="3:6" ht="15.75">
      <c r="C1" s="222"/>
      <c r="D1" s="11"/>
      <c r="E1" s="256" t="s">
        <v>89</v>
      </c>
      <c r="F1" s="10"/>
    </row>
    <row r="2" spans="3:6" ht="15.75">
      <c r="C2" s="223"/>
      <c r="D2" s="11"/>
      <c r="E2" s="256" t="s">
        <v>72</v>
      </c>
      <c r="F2" s="10"/>
    </row>
    <row r="3" spans="4:6" ht="12.75">
      <c r="D3" s="11"/>
      <c r="E3" s="10"/>
      <c r="F3" s="10"/>
    </row>
    <row r="4" spans="1:6" s="12" customFormat="1" ht="15.75">
      <c r="A4" s="427" t="s">
        <v>44</v>
      </c>
      <c r="B4" s="427"/>
      <c r="C4" s="427"/>
      <c r="D4" s="427"/>
      <c r="E4" s="427"/>
      <c r="F4" s="11"/>
    </row>
    <row r="5" spans="1:6" s="231" customFormat="1" ht="36" customHeight="1">
      <c r="A5" s="433" t="s">
        <v>124</v>
      </c>
      <c r="B5" s="433"/>
      <c r="C5" s="433"/>
      <c r="D5" s="433"/>
      <c r="E5" s="433"/>
      <c r="F5" s="230"/>
    </row>
    <row r="6" spans="1:6" s="231" customFormat="1" ht="15.75">
      <c r="A6" s="229"/>
      <c r="B6" s="229"/>
      <c r="C6" s="229"/>
      <c r="D6" s="229"/>
      <c r="E6" s="229"/>
      <c r="F6" s="230"/>
    </row>
    <row r="7" spans="1:6" ht="15.75">
      <c r="A7" s="13"/>
      <c r="C7" s="228"/>
      <c r="E7" s="232" t="s">
        <v>0</v>
      </c>
      <c r="F7" s="10"/>
    </row>
    <row r="8" spans="1:6" s="283" customFormat="1" ht="23.25">
      <c r="A8" s="224" t="s">
        <v>23</v>
      </c>
      <c r="B8" s="224" t="s">
        <v>61</v>
      </c>
      <c r="C8" s="27" t="s">
        <v>3</v>
      </c>
      <c r="D8" s="123" t="s">
        <v>47</v>
      </c>
      <c r="E8" s="122" t="s">
        <v>52</v>
      </c>
      <c r="F8" s="282"/>
    </row>
    <row r="9" spans="1:6" s="283" customFormat="1" ht="17.25" customHeight="1">
      <c r="A9" s="363">
        <v>1</v>
      </c>
      <c r="B9" s="364" t="s">
        <v>24</v>
      </c>
      <c r="C9" s="365">
        <v>7</v>
      </c>
      <c r="D9" s="366">
        <v>7</v>
      </c>
      <c r="E9" s="373">
        <f>D9/C9*100</f>
        <v>100</v>
      </c>
      <c r="F9" s="282"/>
    </row>
    <row r="10" spans="1:6" s="283" customFormat="1" ht="17.25" customHeight="1">
      <c r="A10" s="367">
        <v>2</v>
      </c>
      <c r="B10" s="368" t="s">
        <v>25</v>
      </c>
      <c r="C10" s="369">
        <v>9</v>
      </c>
      <c r="D10" s="370">
        <v>9</v>
      </c>
      <c r="E10" s="374">
        <f aca="true" t="shared" si="0" ref="E10:E16">D10/C10*100</f>
        <v>100</v>
      </c>
      <c r="F10" s="282"/>
    </row>
    <row r="11" spans="1:6" s="283" customFormat="1" ht="17.25" customHeight="1">
      <c r="A11" s="367">
        <v>3</v>
      </c>
      <c r="B11" s="368" t="s">
        <v>26</v>
      </c>
      <c r="C11" s="369">
        <v>12</v>
      </c>
      <c r="D11" s="370">
        <v>12</v>
      </c>
      <c r="E11" s="374">
        <f t="shared" si="0"/>
        <v>100</v>
      </c>
      <c r="F11" s="282"/>
    </row>
    <row r="12" spans="1:6" s="283" customFormat="1" ht="17.25" customHeight="1">
      <c r="A12" s="367">
        <v>4</v>
      </c>
      <c r="B12" s="368" t="s">
        <v>27</v>
      </c>
      <c r="C12" s="369">
        <v>11</v>
      </c>
      <c r="D12" s="370">
        <v>11</v>
      </c>
      <c r="E12" s="374">
        <f t="shared" si="0"/>
        <v>100</v>
      </c>
      <c r="F12" s="282"/>
    </row>
    <row r="13" spans="1:6" s="283" customFormat="1" ht="17.25" customHeight="1">
      <c r="A13" s="371">
        <v>5</v>
      </c>
      <c r="B13" s="372" t="s">
        <v>28</v>
      </c>
      <c r="C13" s="369">
        <v>10</v>
      </c>
      <c r="D13" s="370">
        <v>10</v>
      </c>
      <c r="E13" s="374">
        <f t="shared" si="0"/>
        <v>100</v>
      </c>
      <c r="F13" s="282"/>
    </row>
    <row r="14" spans="1:6" s="283" customFormat="1" ht="17.25" customHeight="1">
      <c r="A14" s="367">
        <v>6</v>
      </c>
      <c r="B14" s="368" t="s">
        <v>29</v>
      </c>
      <c r="C14" s="369">
        <v>2</v>
      </c>
      <c r="D14" s="370">
        <v>2</v>
      </c>
      <c r="E14" s="374">
        <f t="shared" si="0"/>
        <v>100</v>
      </c>
      <c r="F14" s="282"/>
    </row>
    <row r="15" spans="1:6" s="283" customFormat="1" ht="17.25" customHeight="1">
      <c r="A15" s="367">
        <v>7</v>
      </c>
      <c r="B15" s="368" t="s">
        <v>30</v>
      </c>
      <c r="C15" s="369">
        <v>6</v>
      </c>
      <c r="D15" s="370">
        <v>6</v>
      </c>
      <c r="E15" s="374">
        <f t="shared" si="0"/>
        <v>100</v>
      </c>
      <c r="F15" s="282"/>
    </row>
    <row r="16" spans="1:6" s="283" customFormat="1" ht="17.25" customHeight="1">
      <c r="A16" s="367">
        <v>8</v>
      </c>
      <c r="B16" s="368" t="s">
        <v>31</v>
      </c>
      <c r="C16" s="369">
        <v>8</v>
      </c>
      <c r="D16" s="370">
        <v>8</v>
      </c>
      <c r="E16" s="374">
        <f t="shared" si="0"/>
        <v>100</v>
      </c>
      <c r="F16" s="282"/>
    </row>
    <row r="17" spans="1:6" s="283" customFormat="1" ht="17.25" customHeight="1">
      <c r="A17" s="367">
        <v>9</v>
      </c>
      <c r="B17" s="368" t="s">
        <v>32</v>
      </c>
      <c r="C17" s="369">
        <v>7</v>
      </c>
      <c r="D17" s="370">
        <v>7</v>
      </c>
      <c r="E17" s="374">
        <f aca="true" t="shared" si="1" ref="E17:E24">D17/C17*100</f>
        <v>100</v>
      </c>
      <c r="F17" s="282"/>
    </row>
    <row r="18" spans="1:6" s="283" customFormat="1" ht="17.25" customHeight="1">
      <c r="A18" s="367">
        <v>10</v>
      </c>
      <c r="B18" s="368" t="s">
        <v>33</v>
      </c>
      <c r="C18" s="369">
        <v>8</v>
      </c>
      <c r="D18" s="370">
        <v>8</v>
      </c>
      <c r="E18" s="374">
        <f t="shared" si="1"/>
        <v>100</v>
      </c>
      <c r="F18" s="282"/>
    </row>
    <row r="19" spans="1:6" s="283" customFormat="1" ht="17.25" customHeight="1">
      <c r="A19" s="367">
        <v>11</v>
      </c>
      <c r="B19" s="368" t="s">
        <v>34</v>
      </c>
      <c r="C19" s="369">
        <v>7</v>
      </c>
      <c r="D19" s="370">
        <v>7</v>
      </c>
      <c r="E19" s="374">
        <f t="shared" si="1"/>
        <v>100</v>
      </c>
      <c r="F19" s="282"/>
    </row>
    <row r="20" spans="1:6" s="283" customFormat="1" ht="17.25" customHeight="1">
      <c r="A20" s="367">
        <v>12</v>
      </c>
      <c r="B20" s="368" t="s">
        <v>35</v>
      </c>
      <c r="C20" s="369">
        <v>2</v>
      </c>
      <c r="D20" s="370">
        <v>2</v>
      </c>
      <c r="E20" s="374">
        <f t="shared" si="1"/>
        <v>100</v>
      </c>
      <c r="F20" s="282"/>
    </row>
    <row r="21" spans="1:6" s="283" customFormat="1" ht="17.25" customHeight="1">
      <c r="A21" s="367">
        <v>13</v>
      </c>
      <c r="B21" s="368" t="s">
        <v>62</v>
      </c>
      <c r="C21" s="369">
        <v>6</v>
      </c>
      <c r="D21" s="370">
        <v>6</v>
      </c>
      <c r="E21" s="374">
        <f t="shared" si="1"/>
        <v>100</v>
      </c>
      <c r="F21" s="282"/>
    </row>
    <row r="22" spans="1:6" s="283" customFormat="1" ht="17.25" customHeight="1">
      <c r="A22" s="367">
        <v>14</v>
      </c>
      <c r="B22" s="368" t="s">
        <v>36</v>
      </c>
      <c r="C22" s="369">
        <v>10</v>
      </c>
      <c r="D22" s="370">
        <v>10</v>
      </c>
      <c r="E22" s="374">
        <f t="shared" si="1"/>
        <v>100</v>
      </c>
      <c r="F22" s="282"/>
    </row>
    <row r="23" spans="1:6" s="283" customFormat="1" ht="17.25" customHeight="1">
      <c r="A23" s="367">
        <v>15</v>
      </c>
      <c r="B23" s="368" t="s">
        <v>37</v>
      </c>
      <c r="C23" s="369">
        <v>4</v>
      </c>
      <c r="D23" s="370">
        <v>4</v>
      </c>
      <c r="E23" s="374">
        <f t="shared" si="1"/>
        <v>100</v>
      </c>
      <c r="F23" s="282"/>
    </row>
    <row r="24" spans="1:6" s="283" customFormat="1" ht="17.25" customHeight="1">
      <c r="A24" s="367">
        <v>16</v>
      </c>
      <c r="B24" s="368" t="s">
        <v>38</v>
      </c>
      <c r="C24" s="369">
        <v>6</v>
      </c>
      <c r="D24" s="370">
        <v>6</v>
      </c>
      <c r="E24" s="374">
        <f t="shared" si="1"/>
        <v>100</v>
      </c>
      <c r="F24" s="282"/>
    </row>
    <row r="25" spans="1:6" s="283" customFormat="1" ht="17.25" customHeight="1">
      <c r="A25" s="367">
        <v>17</v>
      </c>
      <c r="B25" s="368" t="s">
        <v>39</v>
      </c>
      <c r="C25" s="369">
        <v>6</v>
      </c>
      <c r="D25" s="370">
        <v>6</v>
      </c>
      <c r="E25" s="374">
        <f>D25/C25*100</f>
        <v>100</v>
      </c>
      <c r="F25" s="282"/>
    </row>
    <row r="26" spans="1:6" s="283" customFormat="1" ht="17.25" customHeight="1">
      <c r="A26" s="406"/>
      <c r="B26" s="407" t="s">
        <v>63</v>
      </c>
      <c r="C26" s="375">
        <f>+C9+C10+C15+C14+C17+C11+C23+C22+C25+C19+C24+C18+C12+C21+C16+C13+C20</f>
        <v>121</v>
      </c>
      <c r="D26" s="376">
        <f>+D9+D10+D15+D14+D17+D11+D23+D22+D25+D19+D24+D18+D12+D21+D16+D13+D20</f>
        <v>121</v>
      </c>
      <c r="E26" s="377">
        <f>D26/C26*100</f>
        <v>100</v>
      </c>
      <c r="F26" s="282"/>
    </row>
    <row r="27" spans="1:6" ht="15.75">
      <c r="A27" s="13"/>
      <c r="B27" s="13"/>
      <c r="C27" s="225"/>
      <c r="D27" s="226"/>
      <c r="F27" s="362"/>
    </row>
    <row r="28" spans="1:6" ht="14.25">
      <c r="A28" s="13"/>
      <c r="B28" s="13"/>
      <c r="C28" s="227"/>
      <c r="D28" s="226"/>
      <c r="F28" s="10"/>
    </row>
    <row r="29" spans="1:6" ht="14.25">
      <c r="A29" s="13"/>
      <c r="B29" s="13"/>
      <c r="C29" s="15"/>
      <c r="D29" s="14"/>
      <c r="F29" s="10"/>
    </row>
    <row r="30" spans="1:6" ht="12.75">
      <c r="A30" s="13"/>
      <c r="B30" s="13"/>
      <c r="C30" s="15"/>
      <c r="D30" s="11"/>
      <c r="E30" s="10"/>
      <c r="F30" s="10"/>
    </row>
  </sheetData>
  <sheetProtection/>
  <mergeCells count="2">
    <mergeCell ref="A4:E4"/>
    <mergeCell ref="A5:E5"/>
  </mergeCells>
  <printOptions/>
  <pageMargins left="0.77" right="0.45" top="0.35433070866141736" bottom="0.2362204724409449" header="0.15748031496062992" footer="0.31496062992125984"/>
  <pageSetup fitToHeight="1" fitToWidth="1"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BreakPreview" zoomScaleSheetLayoutView="100" zoomScalePageLayoutView="0" workbookViewId="0" topLeftCell="A10">
      <selection activeCell="C24" sqref="C24:E26"/>
    </sheetView>
  </sheetViews>
  <sheetFormatPr defaultColWidth="9.140625" defaultRowHeight="12.75"/>
  <cols>
    <col min="1" max="1" width="7.7109375" style="0" customWidth="1"/>
    <col min="2" max="2" width="24.57421875" style="0" customWidth="1"/>
    <col min="3" max="3" width="17.57421875" style="0" customWidth="1"/>
    <col min="4" max="4" width="16.140625" style="0" customWidth="1"/>
    <col min="5" max="5" width="17.7109375" style="0" customWidth="1"/>
    <col min="9" max="9" width="9.140625" style="0" customWidth="1"/>
  </cols>
  <sheetData>
    <row r="1" spans="1:5" s="37" customFormat="1" ht="15.75">
      <c r="A1" s="2"/>
      <c r="C1" s="16"/>
      <c r="E1" s="256" t="s">
        <v>84</v>
      </c>
    </row>
    <row r="2" spans="1:5" s="37" customFormat="1" ht="15.75">
      <c r="A2" s="2"/>
      <c r="C2" s="16"/>
      <c r="E2" s="256" t="s">
        <v>64</v>
      </c>
    </row>
    <row r="3" spans="1:5" s="37" customFormat="1" ht="15.75">
      <c r="A3" s="2"/>
      <c r="C3" s="16"/>
      <c r="E3" s="256" t="s">
        <v>65</v>
      </c>
    </row>
    <row r="4" spans="1:5" s="37" customFormat="1" ht="15.75">
      <c r="A4" s="2"/>
      <c r="C4" s="16"/>
      <c r="E4" s="256" t="s">
        <v>94</v>
      </c>
    </row>
    <row r="5" spans="1:5" s="37" customFormat="1" ht="15.75">
      <c r="A5" s="2"/>
      <c r="C5" s="3"/>
      <c r="E5" s="256" t="s">
        <v>66</v>
      </c>
    </row>
    <row r="6" spans="1:5" s="37" customFormat="1" ht="19.5" customHeight="1">
      <c r="A6" s="429" t="s">
        <v>53</v>
      </c>
      <c r="B6" s="429"/>
      <c r="C6" s="429"/>
      <c r="D6" s="429"/>
      <c r="E6" s="429"/>
    </row>
    <row r="7" spans="1:5" s="37" customFormat="1" ht="63.75" customHeight="1">
      <c r="A7" s="424" t="s">
        <v>97</v>
      </c>
      <c r="B7" s="424"/>
      <c r="C7" s="424"/>
      <c r="D7" s="424"/>
      <c r="E7" s="424"/>
    </row>
    <row r="8" spans="1:3" s="37" customFormat="1" ht="14.25">
      <c r="A8" s="25"/>
      <c r="B8" s="25"/>
      <c r="C8" s="25"/>
    </row>
    <row r="9" spans="1:5" s="37" customFormat="1" ht="15.75">
      <c r="A9" s="4"/>
      <c r="B9" s="4"/>
      <c r="C9" s="3"/>
      <c r="D9" s="425" t="s">
        <v>0</v>
      </c>
      <c r="E9" s="425"/>
    </row>
    <row r="10" spans="1:6" s="38" customFormat="1" ht="30.75" customHeight="1">
      <c r="A10" s="21" t="s">
        <v>1</v>
      </c>
      <c r="B10" s="21" t="s">
        <v>2</v>
      </c>
      <c r="C10" s="21" t="s">
        <v>41</v>
      </c>
      <c r="D10" s="21" t="s">
        <v>45</v>
      </c>
      <c r="E10" s="21" t="s">
        <v>52</v>
      </c>
      <c r="F10" s="66"/>
    </row>
    <row r="11" spans="1:6" s="38" customFormat="1" ht="15.75">
      <c r="A11" s="153">
        <v>1</v>
      </c>
      <c r="B11" s="197" t="s">
        <v>5</v>
      </c>
      <c r="C11" s="346">
        <v>431</v>
      </c>
      <c r="D11" s="347">
        <v>431</v>
      </c>
      <c r="E11" s="319">
        <f>D11/C11*100</f>
        <v>100</v>
      </c>
      <c r="F11" s="66"/>
    </row>
    <row r="12" spans="1:6" s="37" customFormat="1" ht="15.75">
      <c r="A12" s="34">
        <v>2</v>
      </c>
      <c r="B12" s="29" t="s">
        <v>6</v>
      </c>
      <c r="C12" s="319">
        <v>3980</v>
      </c>
      <c r="D12" s="319">
        <v>3980</v>
      </c>
      <c r="E12" s="319">
        <f>D12/C12*100</f>
        <v>100</v>
      </c>
      <c r="F12" s="2"/>
    </row>
    <row r="13" spans="1:6" s="37" customFormat="1" ht="15.75">
      <c r="A13" s="34">
        <v>3</v>
      </c>
      <c r="B13" s="29" t="s">
        <v>8</v>
      </c>
      <c r="C13" s="319">
        <v>67115</v>
      </c>
      <c r="D13" s="319">
        <v>67115</v>
      </c>
      <c r="E13" s="319">
        <f aca="true" t="shared" si="0" ref="E13:E21">D13/C13*100</f>
        <v>100</v>
      </c>
      <c r="F13" s="2"/>
    </row>
    <row r="14" spans="1:6" s="37" customFormat="1" ht="15.75">
      <c r="A14" s="34">
        <v>4</v>
      </c>
      <c r="B14" s="29" t="s">
        <v>10</v>
      </c>
      <c r="C14" s="319">
        <v>7603</v>
      </c>
      <c r="D14" s="319">
        <v>7603</v>
      </c>
      <c r="E14" s="319">
        <f t="shared" si="0"/>
        <v>100</v>
      </c>
      <c r="F14" s="2"/>
    </row>
    <row r="15" spans="1:6" s="37" customFormat="1" ht="15.75">
      <c r="A15" s="34">
        <v>5</v>
      </c>
      <c r="B15" s="28" t="s">
        <v>12</v>
      </c>
      <c r="C15" s="319">
        <v>393</v>
      </c>
      <c r="D15" s="319">
        <v>393</v>
      </c>
      <c r="E15" s="319">
        <f t="shared" si="0"/>
        <v>100</v>
      </c>
      <c r="F15" s="2"/>
    </row>
    <row r="16" spans="1:6" s="37" customFormat="1" ht="15.75">
      <c r="A16" s="34">
        <v>6</v>
      </c>
      <c r="B16" s="29" t="s">
        <v>14</v>
      </c>
      <c r="C16" s="319">
        <v>21531</v>
      </c>
      <c r="D16" s="319">
        <v>21531</v>
      </c>
      <c r="E16" s="319">
        <f t="shared" si="0"/>
        <v>100</v>
      </c>
      <c r="F16" s="2"/>
    </row>
    <row r="17" spans="1:6" s="37" customFormat="1" ht="15.75">
      <c r="A17" s="34">
        <v>7</v>
      </c>
      <c r="B17" s="29" t="s">
        <v>15</v>
      </c>
      <c r="C17" s="319">
        <v>89650</v>
      </c>
      <c r="D17" s="319">
        <v>89650</v>
      </c>
      <c r="E17" s="319">
        <f t="shared" si="0"/>
        <v>100</v>
      </c>
      <c r="F17" s="2"/>
    </row>
    <row r="18" spans="1:6" s="37" customFormat="1" ht="15.75">
      <c r="A18" s="34">
        <v>8</v>
      </c>
      <c r="B18" s="29" t="s">
        <v>17</v>
      </c>
      <c r="C18" s="319">
        <v>793.4</v>
      </c>
      <c r="D18" s="319">
        <v>793.4</v>
      </c>
      <c r="E18" s="319">
        <f t="shared" si="0"/>
        <v>100</v>
      </c>
      <c r="F18" s="2"/>
    </row>
    <row r="19" spans="1:6" s="37" customFormat="1" ht="15.75">
      <c r="A19" s="34">
        <v>9</v>
      </c>
      <c r="B19" s="29" t="s">
        <v>18</v>
      </c>
      <c r="C19" s="319">
        <v>8706</v>
      </c>
      <c r="D19" s="319">
        <v>8706</v>
      </c>
      <c r="E19" s="319">
        <f t="shared" si="0"/>
        <v>100</v>
      </c>
      <c r="F19" s="2"/>
    </row>
    <row r="20" spans="1:6" s="37" customFormat="1" ht="15.75">
      <c r="A20" s="34">
        <v>10</v>
      </c>
      <c r="B20" s="29" t="s">
        <v>19</v>
      </c>
      <c r="C20" s="319">
        <v>3569</v>
      </c>
      <c r="D20" s="319">
        <v>3569</v>
      </c>
      <c r="E20" s="319">
        <f t="shared" si="0"/>
        <v>100</v>
      </c>
      <c r="F20" s="2"/>
    </row>
    <row r="21" spans="1:6" s="37" customFormat="1" ht="15.75">
      <c r="A21" s="34">
        <v>11</v>
      </c>
      <c r="B21" s="29" t="s">
        <v>50</v>
      </c>
      <c r="C21" s="319">
        <v>5591</v>
      </c>
      <c r="D21" s="319">
        <v>5591</v>
      </c>
      <c r="E21" s="319">
        <f t="shared" si="0"/>
        <v>100</v>
      </c>
      <c r="F21" s="2"/>
    </row>
    <row r="22" spans="1:6" s="37" customFormat="1" ht="21.75" customHeight="1">
      <c r="A22" s="35"/>
      <c r="B22" s="30" t="s">
        <v>21</v>
      </c>
      <c r="C22" s="199">
        <f>SUM(C11:C21)</f>
        <v>209362.4</v>
      </c>
      <c r="D22" s="199">
        <f>SUM(D11:D21)</f>
        <v>209362.4</v>
      </c>
      <c r="E22" s="59">
        <f>D22/C22*100</f>
        <v>100</v>
      </c>
      <c r="F22" s="2"/>
    </row>
    <row r="23" spans="1:8" s="37" customFormat="1" ht="15.75">
      <c r="A23" s="2"/>
      <c r="B23" s="2"/>
      <c r="C23" s="209"/>
      <c r="D23" s="210"/>
      <c r="E23" s="210"/>
      <c r="F23" s="210"/>
      <c r="G23" s="209"/>
      <c r="H23" s="209"/>
    </row>
    <row r="24" spans="3:8" s="37" customFormat="1" ht="12.75">
      <c r="C24" s="209"/>
      <c r="D24" s="209"/>
      <c r="E24" s="209"/>
      <c r="F24" s="209"/>
      <c r="G24" s="209"/>
      <c r="H24" s="209"/>
    </row>
    <row r="25" spans="3:8" s="37" customFormat="1" ht="12.75">
      <c r="C25" s="209"/>
      <c r="D25" s="209"/>
      <c r="E25" s="209"/>
      <c r="F25" s="209"/>
      <c r="G25" s="209"/>
      <c r="H25" s="209"/>
    </row>
    <row r="26" spans="3:8" ht="12.75">
      <c r="C26" s="211"/>
      <c r="D26" s="211"/>
      <c r="E26" s="67"/>
      <c r="F26" s="67"/>
      <c r="G26" s="67"/>
      <c r="H26" s="67"/>
    </row>
    <row r="27" spans="3:8" ht="15.75">
      <c r="C27" s="67"/>
      <c r="D27" s="67"/>
      <c r="E27" s="67"/>
      <c r="F27" s="210"/>
      <c r="G27" s="67"/>
      <c r="H27" s="67"/>
    </row>
    <row r="28" spans="3:8" ht="12.75">
      <c r="C28" s="67"/>
      <c r="D28" s="67"/>
      <c r="E28" s="67"/>
      <c r="F28" s="67"/>
      <c r="G28" s="67"/>
      <c r="H28" s="67"/>
    </row>
    <row r="29" spans="3:8" ht="12.75">
      <c r="C29" s="67"/>
      <c r="D29" s="67"/>
      <c r="E29" s="67"/>
      <c r="F29" s="67"/>
      <c r="G29" s="67"/>
      <c r="H29" s="67"/>
    </row>
  </sheetData>
  <sheetProtection/>
  <mergeCells count="3">
    <mergeCell ref="A7:E7"/>
    <mergeCell ref="A6:E6"/>
    <mergeCell ref="D9:E9"/>
  </mergeCells>
  <printOptions/>
  <pageMargins left="0.91" right="0.7" top="0.75" bottom="0.75" header="0.3" footer="0.3"/>
  <pageSetup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7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7.7109375" style="97" customWidth="1"/>
    <col min="2" max="2" width="30.7109375" style="97" customWidth="1"/>
    <col min="3" max="3" width="15.00390625" style="97" bestFit="1" customWidth="1"/>
    <col min="4" max="4" width="12.8515625" style="97" customWidth="1"/>
    <col min="5" max="5" width="14.00390625" style="97" bestFit="1" customWidth="1"/>
    <col min="6" max="16384" width="9.140625" style="97" customWidth="1"/>
  </cols>
  <sheetData>
    <row r="1" spans="1:256" ht="12.75" customHeight="1">
      <c r="A1" s="107"/>
      <c r="B1" s="107"/>
      <c r="C1" s="107"/>
      <c r="D1" s="107"/>
      <c r="E1" s="256" t="s">
        <v>67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12.75" customHeight="1">
      <c r="A2" s="107"/>
      <c r="B2" s="107"/>
      <c r="C2" s="107"/>
      <c r="D2" s="107"/>
      <c r="E2" s="256" t="s">
        <v>85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15.75">
      <c r="A3" s="107"/>
      <c r="B3" s="107"/>
      <c r="C3" s="107"/>
      <c r="D3" s="107"/>
      <c r="E3" s="25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5" ht="15.75">
      <c r="A4" s="429" t="s">
        <v>53</v>
      </c>
      <c r="B4" s="429"/>
      <c r="C4" s="429"/>
      <c r="D4" s="429"/>
      <c r="E4" s="429"/>
    </row>
    <row r="5" spans="1:5" ht="27" customHeight="1">
      <c r="A5" s="434" t="s">
        <v>98</v>
      </c>
      <c r="B5" s="434"/>
      <c r="C5" s="434"/>
      <c r="D5" s="434"/>
      <c r="E5" s="434"/>
    </row>
    <row r="6" spans="1:3" ht="14.25">
      <c r="A6" s="99"/>
      <c r="B6" s="99"/>
      <c r="C6" s="99"/>
    </row>
    <row r="7" spans="1:5" ht="15.75">
      <c r="A7" s="100"/>
      <c r="B7" s="100"/>
      <c r="E7" s="98" t="s">
        <v>0</v>
      </c>
    </row>
    <row r="8" spans="1:5" ht="31.5">
      <c r="A8" s="101" t="s">
        <v>1</v>
      </c>
      <c r="B8" s="101" t="s">
        <v>2</v>
      </c>
      <c r="C8" s="186" t="s">
        <v>41</v>
      </c>
      <c r="D8" s="5" t="s">
        <v>45</v>
      </c>
      <c r="E8" s="5" t="s">
        <v>52</v>
      </c>
    </row>
    <row r="9" spans="1:5" ht="15.75">
      <c r="A9" s="102">
        <v>1</v>
      </c>
      <c r="B9" s="103" t="s">
        <v>10</v>
      </c>
      <c r="C9" s="187">
        <v>744</v>
      </c>
      <c r="D9" s="190">
        <v>744</v>
      </c>
      <c r="E9" s="108">
        <f>D9/C9*100</f>
        <v>100</v>
      </c>
    </row>
    <row r="10" spans="1:5" ht="15.75">
      <c r="A10" s="102">
        <v>2</v>
      </c>
      <c r="B10" s="103" t="s">
        <v>14</v>
      </c>
      <c r="C10" s="188">
        <v>545.6</v>
      </c>
      <c r="D10" s="191">
        <v>545.6</v>
      </c>
      <c r="E10" s="104">
        <f>D10/C10*100</f>
        <v>100</v>
      </c>
    </row>
    <row r="11" spans="1:5" ht="15.75">
      <c r="A11" s="102">
        <v>3</v>
      </c>
      <c r="B11" s="103" t="s">
        <v>15</v>
      </c>
      <c r="C11" s="188">
        <v>18609.7</v>
      </c>
      <c r="D11" s="191">
        <v>18609.7</v>
      </c>
      <c r="E11" s="104">
        <f>D11/C11*100</f>
        <v>100</v>
      </c>
    </row>
    <row r="12" spans="1:5" ht="15.75">
      <c r="A12" s="102">
        <v>4</v>
      </c>
      <c r="B12" s="103" t="s">
        <v>19</v>
      </c>
      <c r="C12" s="188">
        <v>467</v>
      </c>
      <c r="D12" s="191">
        <v>467</v>
      </c>
      <c r="E12" s="104">
        <f>D12/C12*100</f>
        <v>100</v>
      </c>
    </row>
    <row r="13" spans="1:5" ht="15.75">
      <c r="A13" s="105"/>
      <c r="B13" s="106" t="s">
        <v>21</v>
      </c>
      <c r="C13" s="189">
        <f>SUM(C9:C12)</f>
        <v>20366.3</v>
      </c>
      <c r="D13" s="189">
        <f>SUM(D9:D12)</f>
        <v>20366.3</v>
      </c>
      <c r="E13" s="408">
        <f>D13/C13*100</f>
        <v>100</v>
      </c>
    </row>
    <row r="14" spans="1:2" ht="15.75">
      <c r="A14" s="96"/>
      <c r="B14" s="96"/>
    </row>
    <row r="27" ht="15.75">
      <c r="F27" s="96"/>
    </row>
  </sheetData>
  <sheetProtection/>
  <mergeCells count="2">
    <mergeCell ref="A4:E4"/>
    <mergeCell ref="A5:E5"/>
  </mergeCells>
  <printOptions/>
  <pageMargins left="0.93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view="pageBreakPreview" zoomScaleSheetLayoutView="100" zoomScalePageLayoutView="0" workbookViewId="0" topLeftCell="A16">
      <selection activeCell="M25" sqref="M25"/>
    </sheetView>
  </sheetViews>
  <sheetFormatPr defaultColWidth="9.140625" defaultRowHeight="12.75"/>
  <cols>
    <col min="1" max="1" width="7.7109375" style="0" customWidth="1"/>
    <col min="2" max="2" width="27.140625" style="0" customWidth="1"/>
    <col min="3" max="3" width="17.00390625" style="0" customWidth="1"/>
    <col min="4" max="4" width="16.421875" style="0" customWidth="1"/>
    <col min="5" max="5" width="17.00390625" style="0" customWidth="1"/>
  </cols>
  <sheetData>
    <row r="1" spans="1:5" ht="15.75">
      <c r="A1" s="2"/>
      <c r="B1" s="2"/>
      <c r="E1" s="256" t="s">
        <v>68</v>
      </c>
    </row>
    <row r="2" spans="1:5" ht="15.75">
      <c r="A2" s="2"/>
      <c r="B2" s="2"/>
      <c r="E2" s="256" t="s">
        <v>85</v>
      </c>
    </row>
    <row r="3" spans="1:2" ht="15.75">
      <c r="A3" s="2"/>
      <c r="B3" s="2"/>
    </row>
    <row r="4" spans="1:5" ht="19.5" customHeight="1">
      <c r="A4" s="429" t="s">
        <v>48</v>
      </c>
      <c r="B4" s="429"/>
      <c r="C4" s="429"/>
      <c r="D4" s="429"/>
      <c r="E4" s="429"/>
    </row>
    <row r="5" spans="1:5" ht="92.25" customHeight="1">
      <c r="A5" s="424" t="s">
        <v>99</v>
      </c>
      <c r="B5" s="424"/>
      <c r="C5" s="424"/>
      <c r="D5" s="424"/>
      <c r="E5" s="424"/>
    </row>
    <row r="6" spans="1:3" s="37" customFormat="1" ht="15.75">
      <c r="A6" s="24"/>
      <c r="B6" s="23"/>
      <c r="C6" s="42"/>
    </row>
    <row r="7" spans="1:5" s="37" customFormat="1" ht="15.75">
      <c r="A7" s="4"/>
      <c r="B7" s="4"/>
      <c r="C7" s="3"/>
      <c r="D7" s="425" t="s">
        <v>0</v>
      </c>
      <c r="E7" s="425"/>
    </row>
    <row r="8" spans="1:5" s="37" customFormat="1" ht="39" customHeight="1">
      <c r="A8" s="5" t="s">
        <v>1</v>
      </c>
      <c r="B8" s="21" t="s">
        <v>2</v>
      </c>
      <c r="C8" s="19" t="s">
        <v>3</v>
      </c>
      <c r="D8" s="39" t="s">
        <v>47</v>
      </c>
      <c r="E8" s="21" t="s">
        <v>52</v>
      </c>
    </row>
    <row r="9" spans="1:5" s="37" customFormat="1" ht="15.75" customHeight="1">
      <c r="A9" s="6">
        <v>1</v>
      </c>
      <c r="B9" s="174" t="s">
        <v>4</v>
      </c>
      <c r="C9" s="196">
        <v>12791.4</v>
      </c>
      <c r="D9" s="196">
        <v>12791.4</v>
      </c>
      <c r="E9" s="154">
        <f>D9/C9*100</f>
        <v>100</v>
      </c>
    </row>
    <row r="10" spans="1:5" s="37" customFormat="1" ht="15.75" customHeight="1">
      <c r="A10" s="7">
        <v>2</v>
      </c>
      <c r="B10" s="29" t="s">
        <v>5</v>
      </c>
      <c r="C10" s="348">
        <v>20206.3</v>
      </c>
      <c r="D10" s="348">
        <v>20206.3</v>
      </c>
      <c r="E10" s="154">
        <f aca="true" t="shared" si="0" ref="E10:E26">D10/C10*100</f>
        <v>100</v>
      </c>
    </row>
    <row r="11" spans="1:5" s="37" customFormat="1" ht="15.75" customHeight="1">
      <c r="A11" s="7">
        <v>3</v>
      </c>
      <c r="B11" s="29" t="s">
        <v>42</v>
      </c>
      <c r="C11" s="348">
        <v>18903.6</v>
      </c>
      <c r="D11" s="348">
        <v>18903.6</v>
      </c>
      <c r="E11" s="154">
        <f t="shared" si="0"/>
        <v>100</v>
      </c>
    </row>
    <row r="12" spans="1:5" s="37" customFormat="1" ht="15.75" customHeight="1">
      <c r="A12" s="7">
        <v>4</v>
      </c>
      <c r="B12" s="29" t="s">
        <v>6</v>
      </c>
      <c r="C12" s="348">
        <v>17031.7</v>
      </c>
      <c r="D12" s="348">
        <v>17031.7</v>
      </c>
      <c r="E12" s="154">
        <f t="shared" si="0"/>
        <v>100</v>
      </c>
    </row>
    <row r="13" spans="1:5" s="37" customFormat="1" ht="15.75" customHeight="1">
      <c r="A13" s="7">
        <v>5</v>
      </c>
      <c r="B13" s="29" t="s">
        <v>7</v>
      </c>
      <c r="C13" s="348">
        <v>38859.5</v>
      </c>
      <c r="D13" s="348">
        <v>38859.5</v>
      </c>
      <c r="E13" s="154">
        <f t="shared" si="0"/>
        <v>100</v>
      </c>
    </row>
    <row r="14" spans="1:5" s="37" customFormat="1" ht="15.75" customHeight="1">
      <c r="A14" s="7">
        <v>6</v>
      </c>
      <c r="B14" s="29" t="s">
        <v>8</v>
      </c>
      <c r="C14" s="348">
        <v>698.3</v>
      </c>
      <c r="D14" s="348">
        <v>698.3</v>
      </c>
      <c r="E14" s="154">
        <f t="shared" si="0"/>
        <v>100</v>
      </c>
    </row>
    <row r="15" spans="1:5" s="37" customFormat="1" ht="15.75" customHeight="1">
      <c r="A15" s="7">
        <v>7</v>
      </c>
      <c r="B15" s="29" t="s">
        <v>9</v>
      </c>
      <c r="C15" s="348">
        <v>8318</v>
      </c>
      <c r="D15" s="348">
        <v>8318</v>
      </c>
      <c r="E15" s="154">
        <f t="shared" si="0"/>
        <v>100</v>
      </c>
    </row>
    <row r="16" spans="1:5" s="37" customFormat="1" ht="15.75" customHeight="1">
      <c r="A16" s="7">
        <v>8</v>
      </c>
      <c r="B16" s="29" t="s">
        <v>10</v>
      </c>
      <c r="C16" s="348">
        <v>21086</v>
      </c>
      <c r="D16" s="348">
        <v>21086</v>
      </c>
      <c r="E16" s="154">
        <f t="shared" si="0"/>
        <v>100</v>
      </c>
    </row>
    <row r="17" spans="1:5" s="37" customFormat="1" ht="15.75" customHeight="1">
      <c r="A17" s="7">
        <v>9</v>
      </c>
      <c r="B17" s="29" t="s">
        <v>11</v>
      </c>
      <c r="C17" s="348">
        <v>9835.3</v>
      </c>
      <c r="D17" s="348">
        <v>9835.3</v>
      </c>
      <c r="E17" s="154">
        <f t="shared" si="0"/>
        <v>100</v>
      </c>
    </row>
    <row r="18" spans="1:5" s="37" customFormat="1" ht="15.75" customHeight="1">
      <c r="A18" s="7">
        <v>10</v>
      </c>
      <c r="B18" s="29" t="s">
        <v>12</v>
      </c>
      <c r="C18" s="348">
        <v>21084.9</v>
      </c>
      <c r="D18" s="348">
        <v>21084.9</v>
      </c>
      <c r="E18" s="154">
        <f t="shared" si="0"/>
        <v>100</v>
      </c>
    </row>
    <row r="19" spans="1:5" s="37" customFormat="1" ht="15.75" customHeight="1">
      <c r="A19" s="7">
        <v>11</v>
      </c>
      <c r="B19" s="29" t="s">
        <v>13</v>
      </c>
      <c r="C19" s="348">
        <v>11327.9</v>
      </c>
      <c r="D19" s="348">
        <v>11327.9</v>
      </c>
      <c r="E19" s="154">
        <f t="shared" si="0"/>
        <v>100</v>
      </c>
    </row>
    <row r="20" spans="1:5" s="37" customFormat="1" ht="15.75" customHeight="1">
      <c r="A20" s="7">
        <v>12</v>
      </c>
      <c r="B20" s="29" t="s">
        <v>14</v>
      </c>
      <c r="C20" s="348">
        <v>3766.6</v>
      </c>
      <c r="D20" s="348">
        <v>3766.6</v>
      </c>
      <c r="E20" s="154">
        <f t="shared" si="0"/>
        <v>100</v>
      </c>
    </row>
    <row r="21" spans="1:5" s="37" customFormat="1" ht="15.75" customHeight="1">
      <c r="A21" s="7">
        <v>13</v>
      </c>
      <c r="B21" s="29" t="s">
        <v>15</v>
      </c>
      <c r="C21" s="348">
        <v>8216.6</v>
      </c>
      <c r="D21" s="348">
        <v>8216.6</v>
      </c>
      <c r="E21" s="154">
        <f t="shared" si="0"/>
        <v>100</v>
      </c>
    </row>
    <row r="22" spans="1:5" s="37" customFormat="1" ht="15.75" customHeight="1">
      <c r="A22" s="7">
        <v>14</v>
      </c>
      <c r="B22" s="29" t="s">
        <v>16</v>
      </c>
      <c r="C22" s="348">
        <v>29265.6</v>
      </c>
      <c r="D22" s="348">
        <v>29265.6</v>
      </c>
      <c r="E22" s="154">
        <f t="shared" si="0"/>
        <v>100</v>
      </c>
    </row>
    <row r="23" spans="1:5" s="37" customFormat="1" ht="15.75" customHeight="1">
      <c r="A23" s="7">
        <v>15</v>
      </c>
      <c r="B23" s="29" t="s">
        <v>17</v>
      </c>
      <c r="C23" s="348">
        <v>10314.5</v>
      </c>
      <c r="D23" s="348">
        <v>10314.5</v>
      </c>
      <c r="E23" s="154">
        <f t="shared" si="0"/>
        <v>100</v>
      </c>
    </row>
    <row r="24" spans="1:5" s="37" customFormat="1" ht="15.75" customHeight="1">
      <c r="A24" s="7">
        <v>16</v>
      </c>
      <c r="B24" s="29" t="s">
        <v>18</v>
      </c>
      <c r="C24" s="348">
        <v>15681.9</v>
      </c>
      <c r="D24" s="348">
        <v>15681.9</v>
      </c>
      <c r="E24" s="154">
        <f t="shared" si="0"/>
        <v>100</v>
      </c>
    </row>
    <row r="25" spans="1:5" s="37" customFormat="1" ht="15.75" customHeight="1">
      <c r="A25" s="7">
        <v>17</v>
      </c>
      <c r="B25" s="29" t="s">
        <v>19</v>
      </c>
      <c r="C25" s="194">
        <v>8580.7</v>
      </c>
      <c r="D25" s="194">
        <v>8580.7</v>
      </c>
      <c r="E25" s="154">
        <f t="shared" si="0"/>
        <v>100</v>
      </c>
    </row>
    <row r="26" spans="1:5" s="37" customFormat="1" ht="15.75" customHeight="1">
      <c r="A26" s="7">
        <v>18</v>
      </c>
      <c r="B26" s="29" t="s">
        <v>20</v>
      </c>
      <c r="C26" s="348">
        <v>29704.9</v>
      </c>
      <c r="D26" s="348">
        <v>29704.9</v>
      </c>
      <c r="E26" s="154">
        <f t="shared" si="0"/>
        <v>100</v>
      </c>
    </row>
    <row r="27" spans="1:6" s="37" customFormat="1" ht="15.75" customHeight="1">
      <c r="A27" s="8"/>
      <c r="B27" s="175" t="s">
        <v>21</v>
      </c>
      <c r="C27" s="185">
        <f>SUM(C9:C26)</f>
        <v>285673.7</v>
      </c>
      <c r="D27" s="261">
        <f>SUM(D9:D26)</f>
        <v>285673.7</v>
      </c>
      <c r="E27" s="176">
        <f>D27/C27*100</f>
        <v>100</v>
      </c>
      <c r="F27" s="2"/>
    </row>
    <row r="28" s="37" customFormat="1" ht="15.75">
      <c r="E28" s="2"/>
    </row>
    <row r="29" s="37" customFormat="1" ht="12.75"/>
  </sheetData>
  <sheetProtection/>
  <mergeCells count="3">
    <mergeCell ref="A4:E4"/>
    <mergeCell ref="A5:E5"/>
    <mergeCell ref="D7:E7"/>
  </mergeCells>
  <printOptions/>
  <pageMargins left="1.21" right="0.7" top="0.75" bottom="0.75" header="0.3" footer="0.3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I23" sqref="I22:I23"/>
    </sheetView>
  </sheetViews>
  <sheetFormatPr defaultColWidth="9.140625" defaultRowHeight="12.75"/>
  <cols>
    <col min="1" max="1" width="7.7109375" style="0" customWidth="1"/>
    <col min="2" max="2" width="26.8515625" style="0" customWidth="1"/>
    <col min="3" max="3" width="14.8515625" style="0" customWidth="1"/>
    <col min="4" max="4" width="13.57421875" style="0" customWidth="1"/>
    <col min="5" max="5" width="10.00390625" style="0" customWidth="1"/>
  </cols>
  <sheetData>
    <row r="1" spans="1:5" ht="15.75">
      <c r="A1" s="2"/>
      <c r="B1" s="2"/>
      <c r="E1" s="256" t="s">
        <v>73</v>
      </c>
    </row>
    <row r="2" spans="1:5" ht="15.75">
      <c r="A2" s="2"/>
      <c r="B2" s="2"/>
      <c r="E2" s="256" t="s">
        <v>85</v>
      </c>
    </row>
    <row r="3" spans="1:2" ht="15.75">
      <c r="A3" s="2"/>
      <c r="B3" s="2"/>
    </row>
    <row r="4" spans="1:5" ht="19.5" customHeight="1">
      <c r="A4" s="429" t="s">
        <v>54</v>
      </c>
      <c r="B4" s="429"/>
      <c r="C4" s="429"/>
      <c r="D4" s="429"/>
      <c r="E4" s="429"/>
    </row>
    <row r="5" spans="1:5" ht="48.75" customHeight="1">
      <c r="A5" s="424" t="s">
        <v>100</v>
      </c>
      <c r="B5" s="424"/>
      <c r="C5" s="424"/>
      <c r="D5" s="424"/>
      <c r="E5" s="424"/>
    </row>
    <row r="6" spans="1:3" s="37" customFormat="1" ht="15.75">
      <c r="A6" s="24"/>
      <c r="B6" s="23"/>
      <c r="C6" s="42"/>
    </row>
    <row r="7" spans="1:5" s="37" customFormat="1" ht="15.75">
      <c r="A7" s="4"/>
      <c r="B7" s="4"/>
      <c r="C7" s="3"/>
      <c r="D7" s="425" t="s">
        <v>0</v>
      </c>
      <c r="E7" s="425"/>
    </row>
    <row r="8" spans="1:5" s="37" customFormat="1" ht="47.25">
      <c r="A8" s="5" t="s">
        <v>1</v>
      </c>
      <c r="B8" s="21" t="s">
        <v>2</v>
      </c>
      <c r="C8" s="19" t="s">
        <v>3</v>
      </c>
      <c r="D8" s="39" t="s">
        <v>47</v>
      </c>
      <c r="E8" s="21" t="s">
        <v>52</v>
      </c>
    </row>
    <row r="9" spans="1:5" s="37" customFormat="1" ht="15.75" customHeight="1">
      <c r="A9" s="33">
        <v>1</v>
      </c>
      <c r="B9" s="31" t="s">
        <v>4</v>
      </c>
      <c r="C9" s="43">
        <v>3270</v>
      </c>
      <c r="D9" s="45">
        <v>3270</v>
      </c>
      <c r="E9" s="46">
        <f>D9/C9*100</f>
        <v>100</v>
      </c>
    </row>
    <row r="10" spans="1:5" s="37" customFormat="1" ht="15.75" customHeight="1">
      <c r="A10" s="34">
        <v>2</v>
      </c>
      <c r="B10" s="32" t="s">
        <v>42</v>
      </c>
      <c r="C10" s="44">
        <v>474.4</v>
      </c>
      <c r="D10" s="46">
        <v>474.4</v>
      </c>
      <c r="E10" s="46">
        <f aca="true" t="shared" si="0" ref="E10:E18">D10/C10*100</f>
        <v>100</v>
      </c>
    </row>
    <row r="11" spans="1:5" s="37" customFormat="1" ht="15.75" customHeight="1">
      <c r="A11" s="34">
        <v>3</v>
      </c>
      <c r="B11" s="32" t="s">
        <v>6</v>
      </c>
      <c r="C11" s="44">
        <v>3273.2</v>
      </c>
      <c r="D11" s="46">
        <v>3273.2</v>
      </c>
      <c r="E11" s="46">
        <f t="shared" si="0"/>
        <v>100</v>
      </c>
    </row>
    <row r="12" spans="1:5" s="37" customFormat="1" ht="15.75" customHeight="1">
      <c r="A12" s="34">
        <v>4</v>
      </c>
      <c r="B12" s="32" t="s">
        <v>7</v>
      </c>
      <c r="C12" s="44">
        <v>3531.6</v>
      </c>
      <c r="D12" s="46">
        <v>3531.6</v>
      </c>
      <c r="E12" s="46">
        <f t="shared" si="0"/>
        <v>100</v>
      </c>
    </row>
    <row r="13" spans="1:5" s="37" customFormat="1" ht="15.75" customHeight="1">
      <c r="A13" s="34">
        <v>5</v>
      </c>
      <c r="B13" s="32" t="s">
        <v>8</v>
      </c>
      <c r="C13" s="44">
        <v>13857.6</v>
      </c>
      <c r="D13" s="46">
        <v>12393.6</v>
      </c>
      <c r="E13" s="46">
        <f t="shared" si="0"/>
        <v>89.43540006927606</v>
      </c>
    </row>
    <row r="14" spans="1:5" s="37" customFormat="1" ht="15.75" customHeight="1">
      <c r="A14" s="34">
        <v>6</v>
      </c>
      <c r="B14" s="32" t="s">
        <v>9</v>
      </c>
      <c r="C14" s="44">
        <v>5569.9</v>
      </c>
      <c r="D14" s="46">
        <v>5569.9</v>
      </c>
      <c r="E14" s="46">
        <f t="shared" si="0"/>
        <v>100</v>
      </c>
    </row>
    <row r="15" spans="1:5" s="37" customFormat="1" ht="15.75" customHeight="1">
      <c r="A15" s="34">
        <v>7</v>
      </c>
      <c r="B15" s="32" t="s">
        <v>11</v>
      </c>
      <c r="C15" s="44">
        <v>1260.8</v>
      </c>
      <c r="D15" s="46">
        <v>1260.8</v>
      </c>
      <c r="E15" s="46">
        <f t="shared" si="0"/>
        <v>100</v>
      </c>
    </row>
    <row r="16" spans="1:5" s="37" customFormat="1" ht="15.75" customHeight="1">
      <c r="A16" s="34">
        <v>8</v>
      </c>
      <c r="B16" s="32" t="s">
        <v>13</v>
      </c>
      <c r="C16" s="44">
        <v>4303</v>
      </c>
      <c r="D16" s="46">
        <v>4303</v>
      </c>
      <c r="E16" s="46">
        <f t="shared" si="0"/>
        <v>100</v>
      </c>
    </row>
    <row r="17" spans="1:5" s="37" customFormat="1" ht="15.75" customHeight="1">
      <c r="A17" s="34">
        <v>9</v>
      </c>
      <c r="B17" s="32" t="s">
        <v>16</v>
      </c>
      <c r="C17" s="44">
        <v>1162.2</v>
      </c>
      <c r="D17" s="46">
        <v>1162.2</v>
      </c>
      <c r="E17" s="46">
        <f t="shared" si="0"/>
        <v>100</v>
      </c>
    </row>
    <row r="18" spans="1:5" s="37" customFormat="1" ht="15.75" customHeight="1">
      <c r="A18" s="34">
        <v>10</v>
      </c>
      <c r="B18" s="32" t="s">
        <v>19</v>
      </c>
      <c r="C18" s="44">
        <v>7265.7</v>
      </c>
      <c r="D18" s="46">
        <v>7265.7</v>
      </c>
      <c r="E18" s="46">
        <f t="shared" si="0"/>
        <v>100</v>
      </c>
    </row>
    <row r="19" spans="1:5" s="37" customFormat="1" ht="15.75" customHeight="1">
      <c r="A19" s="35"/>
      <c r="B19" s="74" t="s">
        <v>21</v>
      </c>
      <c r="C19" s="59">
        <f>SUM(C9:C18)</f>
        <v>43968.399999999994</v>
      </c>
      <c r="D19" s="59">
        <f>SUM(D9:D18)</f>
        <v>42504.399999999994</v>
      </c>
      <c r="E19" s="59">
        <f>D19/C19*100</f>
        <v>96.67033596855924</v>
      </c>
    </row>
    <row r="20" s="37" customFormat="1" ht="15.75">
      <c r="E20" s="2"/>
    </row>
    <row r="21" s="37" customFormat="1" ht="12.75"/>
    <row r="27" ht="15.75">
      <c r="F27" s="2"/>
    </row>
  </sheetData>
  <sheetProtection/>
  <mergeCells count="3">
    <mergeCell ref="A4:E4"/>
    <mergeCell ref="A5:E5"/>
    <mergeCell ref="D7:E7"/>
  </mergeCells>
  <printOptions/>
  <pageMargins left="1.21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view="pageBreakPreview" zoomScaleSheetLayoutView="100" zoomScalePageLayoutView="0" workbookViewId="0" topLeftCell="A7">
      <selection activeCell="E3" sqref="E3"/>
    </sheetView>
  </sheetViews>
  <sheetFormatPr defaultColWidth="9.140625" defaultRowHeight="12.75"/>
  <cols>
    <col min="1" max="1" width="7.7109375" style="0" customWidth="1"/>
    <col min="2" max="2" width="28.8515625" style="0" customWidth="1"/>
    <col min="3" max="4" width="16.00390625" style="0" customWidth="1"/>
    <col min="5" max="5" width="13.00390625" style="0" customWidth="1"/>
    <col min="6" max="6" width="10.140625" style="0" customWidth="1"/>
  </cols>
  <sheetData>
    <row r="1" spans="1:5" ht="15.75">
      <c r="A1" s="1"/>
      <c r="C1" s="16"/>
      <c r="E1" s="256" t="s">
        <v>74</v>
      </c>
    </row>
    <row r="2" spans="1:5" ht="15.75">
      <c r="A2" s="2"/>
      <c r="C2" s="16"/>
      <c r="E2" s="256" t="s">
        <v>85</v>
      </c>
    </row>
    <row r="3" spans="1:3" ht="15.75">
      <c r="A3" s="2"/>
      <c r="C3" s="16"/>
    </row>
    <row r="4" spans="1:5" ht="19.5" customHeight="1">
      <c r="A4" s="415" t="s">
        <v>44</v>
      </c>
      <c r="B4" s="415"/>
      <c r="C4" s="415"/>
      <c r="D4" s="415"/>
      <c r="E4" s="415"/>
    </row>
    <row r="5" spans="1:5" ht="41.25" customHeight="1">
      <c r="A5" s="424" t="s">
        <v>101</v>
      </c>
      <c r="B5" s="424"/>
      <c r="C5" s="424"/>
      <c r="D5" s="424"/>
      <c r="E5" s="424"/>
    </row>
    <row r="6" spans="1:5" ht="12.75" customHeight="1">
      <c r="A6" s="24"/>
      <c r="B6" s="23"/>
      <c r="D6" s="36"/>
      <c r="E6" s="36"/>
    </row>
    <row r="7" spans="1:5" ht="15.75">
      <c r="A7" s="23"/>
      <c r="B7" s="23"/>
      <c r="C7" s="57"/>
      <c r="D7" s="425" t="s">
        <v>0</v>
      </c>
      <c r="E7" s="425"/>
    </row>
    <row r="8" spans="1:5" ht="47.25">
      <c r="A8" s="21" t="s">
        <v>1</v>
      </c>
      <c r="B8" s="21" t="s">
        <v>2</v>
      </c>
      <c r="C8" s="5" t="s">
        <v>41</v>
      </c>
      <c r="D8" s="52" t="s">
        <v>47</v>
      </c>
      <c r="E8" s="5" t="s">
        <v>52</v>
      </c>
    </row>
    <row r="9" spans="1:6" ht="16.5" customHeight="1">
      <c r="A9" s="6">
        <v>1</v>
      </c>
      <c r="B9" s="29" t="s">
        <v>4</v>
      </c>
      <c r="C9" s="323">
        <v>230.1</v>
      </c>
      <c r="D9" s="335">
        <v>230.1</v>
      </c>
      <c r="E9" s="196">
        <f>D9/C9*100</f>
        <v>100</v>
      </c>
      <c r="F9" s="53"/>
    </row>
    <row r="10" spans="1:6" ht="15.75">
      <c r="A10" s="7">
        <v>2</v>
      </c>
      <c r="B10" s="29" t="s">
        <v>5</v>
      </c>
      <c r="C10" s="317">
        <v>224.8</v>
      </c>
      <c r="D10" s="336">
        <v>224.8</v>
      </c>
      <c r="E10" s="194">
        <f aca="true" t="shared" si="0" ref="E10:E25">D10/C10*100</f>
        <v>100</v>
      </c>
      <c r="F10" s="53"/>
    </row>
    <row r="11" spans="1:6" ht="15.75">
      <c r="A11" s="7">
        <v>3</v>
      </c>
      <c r="B11" s="29" t="s">
        <v>42</v>
      </c>
      <c r="C11" s="317">
        <v>225.9</v>
      </c>
      <c r="D11" s="336">
        <v>225.9</v>
      </c>
      <c r="E11" s="194">
        <f t="shared" si="0"/>
        <v>100</v>
      </c>
      <c r="F11" s="53"/>
    </row>
    <row r="12" spans="1:6" ht="15.75">
      <c r="A12" s="7">
        <v>4</v>
      </c>
      <c r="B12" s="29" t="s">
        <v>6</v>
      </c>
      <c r="C12" s="317">
        <v>267.5</v>
      </c>
      <c r="D12" s="336">
        <v>267.5</v>
      </c>
      <c r="E12" s="194">
        <f t="shared" si="0"/>
        <v>100</v>
      </c>
      <c r="F12" s="53"/>
    </row>
    <row r="13" spans="1:6" ht="15.75">
      <c r="A13" s="7">
        <v>5</v>
      </c>
      <c r="B13" s="29" t="s">
        <v>7</v>
      </c>
      <c r="C13" s="320">
        <v>229.9</v>
      </c>
      <c r="D13" s="320">
        <v>229.9</v>
      </c>
      <c r="E13" s="194">
        <f t="shared" si="0"/>
        <v>100</v>
      </c>
      <c r="F13" s="53"/>
    </row>
    <row r="14" spans="1:6" ht="15.75">
      <c r="A14" s="7">
        <v>6</v>
      </c>
      <c r="B14" s="29" t="s">
        <v>8</v>
      </c>
      <c r="C14" s="317">
        <v>218.5</v>
      </c>
      <c r="D14" s="317">
        <v>218.5</v>
      </c>
      <c r="E14" s="194">
        <f t="shared" si="0"/>
        <v>100</v>
      </c>
      <c r="F14" s="53"/>
    </row>
    <row r="15" spans="1:6" ht="15.75">
      <c r="A15" s="7">
        <v>7</v>
      </c>
      <c r="B15" s="29" t="s">
        <v>9</v>
      </c>
      <c r="C15" s="317">
        <v>219</v>
      </c>
      <c r="D15" s="317">
        <v>219</v>
      </c>
      <c r="E15" s="194">
        <f t="shared" si="0"/>
        <v>100</v>
      </c>
      <c r="F15" s="53"/>
    </row>
    <row r="16" spans="1:6" ht="15.75">
      <c r="A16" s="7">
        <v>8</v>
      </c>
      <c r="B16" s="29" t="s">
        <v>10</v>
      </c>
      <c r="C16" s="317">
        <v>230.9</v>
      </c>
      <c r="D16" s="336">
        <v>230.85</v>
      </c>
      <c r="E16" s="194">
        <f t="shared" si="0"/>
        <v>99.97834560415764</v>
      </c>
      <c r="F16" s="53"/>
    </row>
    <row r="17" spans="1:6" ht="15.75">
      <c r="A17" s="7">
        <v>9</v>
      </c>
      <c r="B17" s="29" t="s">
        <v>11</v>
      </c>
      <c r="C17" s="317">
        <v>225.6</v>
      </c>
      <c r="D17" s="317">
        <v>225.6</v>
      </c>
      <c r="E17" s="194">
        <f t="shared" si="0"/>
        <v>100</v>
      </c>
      <c r="F17" s="53"/>
    </row>
    <row r="18" spans="1:6" ht="15.75">
      <c r="A18" s="7">
        <v>10</v>
      </c>
      <c r="B18" s="29" t="s">
        <v>12</v>
      </c>
      <c r="C18" s="317">
        <v>220.6</v>
      </c>
      <c r="D18" s="317">
        <v>220.6</v>
      </c>
      <c r="E18" s="194">
        <f t="shared" si="0"/>
        <v>100</v>
      </c>
      <c r="F18" s="53"/>
    </row>
    <row r="19" spans="1:6" ht="15.75">
      <c r="A19" s="7">
        <v>11</v>
      </c>
      <c r="B19" s="29" t="s">
        <v>13</v>
      </c>
      <c r="C19" s="317">
        <v>226.1</v>
      </c>
      <c r="D19" s="336">
        <v>214.2</v>
      </c>
      <c r="E19" s="194">
        <f t="shared" si="0"/>
        <v>94.73684210526315</v>
      </c>
      <c r="F19" s="53"/>
    </row>
    <row r="20" spans="1:12" ht="15.75">
      <c r="A20" s="7">
        <v>12</v>
      </c>
      <c r="B20" s="29" t="s">
        <v>14</v>
      </c>
      <c r="C20" s="317">
        <v>242.4</v>
      </c>
      <c r="D20" s="336">
        <v>242.4</v>
      </c>
      <c r="E20" s="194">
        <f t="shared" si="0"/>
        <v>100</v>
      </c>
      <c r="F20" s="53"/>
      <c r="L20" t="s">
        <v>51</v>
      </c>
    </row>
    <row r="21" spans="1:6" ht="15.75">
      <c r="A21" s="7">
        <v>13</v>
      </c>
      <c r="B21" s="29" t="s">
        <v>15</v>
      </c>
      <c r="C21" s="317">
        <v>297.2</v>
      </c>
      <c r="D21" s="336">
        <v>297.2</v>
      </c>
      <c r="E21" s="194">
        <f t="shared" si="0"/>
        <v>100</v>
      </c>
      <c r="F21" s="53"/>
    </row>
    <row r="22" spans="1:6" ht="15.75">
      <c r="A22" s="7">
        <v>14</v>
      </c>
      <c r="B22" s="29" t="s">
        <v>16</v>
      </c>
      <c r="C22" s="317">
        <v>223.9</v>
      </c>
      <c r="D22" s="336">
        <v>223.82</v>
      </c>
      <c r="E22" s="194">
        <f t="shared" si="0"/>
        <v>99.96426976328718</v>
      </c>
      <c r="F22" s="53"/>
    </row>
    <row r="23" spans="1:6" ht="15.75">
      <c r="A23" s="7">
        <v>15</v>
      </c>
      <c r="B23" s="29" t="s">
        <v>17</v>
      </c>
      <c r="C23" s="320">
        <v>212</v>
      </c>
      <c r="D23" s="336">
        <v>212</v>
      </c>
      <c r="E23" s="194">
        <f t="shared" si="0"/>
        <v>100</v>
      </c>
      <c r="F23" s="53"/>
    </row>
    <row r="24" spans="1:6" ht="15.75">
      <c r="A24" s="7">
        <v>16</v>
      </c>
      <c r="B24" s="29" t="s">
        <v>18</v>
      </c>
      <c r="C24" s="320">
        <v>216.3</v>
      </c>
      <c r="D24" s="336">
        <v>216.3</v>
      </c>
      <c r="E24" s="194">
        <f t="shared" si="0"/>
        <v>100</v>
      </c>
      <c r="F24" s="53"/>
    </row>
    <row r="25" spans="1:6" ht="15.75">
      <c r="A25" s="7">
        <v>17</v>
      </c>
      <c r="B25" s="29" t="s">
        <v>19</v>
      </c>
      <c r="C25" s="317">
        <v>233.2</v>
      </c>
      <c r="D25" s="336">
        <v>233.2</v>
      </c>
      <c r="E25" s="194">
        <f t="shared" si="0"/>
        <v>100</v>
      </c>
      <c r="F25" s="53"/>
    </row>
    <row r="26" spans="1:5" ht="19.5" customHeight="1">
      <c r="A26" s="8"/>
      <c r="B26" s="30" t="s">
        <v>21</v>
      </c>
      <c r="C26" s="349">
        <f>SUM(C9:C25)</f>
        <v>3943.9</v>
      </c>
      <c r="D26" s="350">
        <f>SUM(D9:D25)</f>
        <v>3931.87</v>
      </c>
      <c r="E26" s="332">
        <f>D26/C26*100</f>
        <v>99.69497198204822</v>
      </c>
    </row>
    <row r="27" spans="1:6" ht="15.75">
      <c r="A27" s="2"/>
      <c r="B27" s="2"/>
      <c r="F27" s="2"/>
    </row>
  </sheetData>
  <sheetProtection/>
  <mergeCells count="3">
    <mergeCell ref="A4:E4"/>
    <mergeCell ref="A5:E5"/>
    <mergeCell ref="D7:E7"/>
  </mergeCells>
  <printOptions/>
  <pageMargins left="1.0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R29"/>
  <sheetViews>
    <sheetView view="pageBreakPreview" zoomScaleSheetLayoutView="100" zoomScalePageLayoutView="0" workbookViewId="0" topLeftCell="A10">
      <selection activeCell="E3" sqref="E3"/>
    </sheetView>
  </sheetViews>
  <sheetFormatPr defaultColWidth="9.140625" defaultRowHeight="12.75"/>
  <cols>
    <col min="1" max="1" width="7.7109375" style="110" customWidth="1"/>
    <col min="2" max="2" width="19.28125" style="110" customWidth="1"/>
    <col min="3" max="3" width="14.28125" style="110" bestFit="1" customWidth="1"/>
    <col min="4" max="4" width="12.28125" style="110" bestFit="1" customWidth="1"/>
    <col min="5" max="5" width="14.57421875" style="110" customWidth="1"/>
    <col min="6" max="250" width="9.140625" style="110" customWidth="1"/>
  </cols>
  <sheetData>
    <row r="1" ht="15.75">
      <c r="E1" s="256" t="s">
        <v>75</v>
      </c>
    </row>
    <row r="2" ht="15.75">
      <c r="E2" s="256" t="s">
        <v>85</v>
      </c>
    </row>
    <row r="3" ht="15.75">
      <c r="A3" s="109"/>
    </row>
    <row r="4" spans="1:5" ht="15.75">
      <c r="A4" s="435" t="s">
        <v>44</v>
      </c>
      <c r="B4" s="435"/>
      <c r="C4" s="435"/>
      <c r="D4" s="435"/>
      <c r="E4" s="435"/>
    </row>
    <row r="5" spans="1:5" ht="14.25">
      <c r="A5" s="436" t="s">
        <v>102</v>
      </c>
      <c r="B5" s="436"/>
      <c r="C5" s="436"/>
      <c r="D5" s="436"/>
      <c r="E5" s="436"/>
    </row>
    <row r="6" spans="1:5" ht="15.75">
      <c r="A6" s="111"/>
      <c r="B6" s="111"/>
      <c r="E6" s="112" t="s">
        <v>0</v>
      </c>
    </row>
    <row r="7" spans="1:252" ht="15">
      <c r="A7" s="437" t="s">
        <v>1</v>
      </c>
      <c r="B7" s="437" t="s">
        <v>2</v>
      </c>
      <c r="C7" s="437" t="s">
        <v>41</v>
      </c>
      <c r="D7" s="439" t="s">
        <v>45</v>
      </c>
      <c r="E7" s="439" t="s">
        <v>52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53"/>
      <c r="IR7" s="53"/>
    </row>
    <row r="8" spans="1:252" ht="15">
      <c r="A8" s="437"/>
      <c r="B8" s="437"/>
      <c r="C8" s="438"/>
      <c r="D8" s="416"/>
      <c r="E8" s="416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53"/>
      <c r="IR8" s="53"/>
    </row>
    <row r="9" spans="1:250" ht="15" customHeight="1">
      <c r="A9" s="113">
        <v>1</v>
      </c>
      <c r="B9" s="262" t="s">
        <v>4</v>
      </c>
      <c r="C9" s="314">
        <v>1388.6</v>
      </c>
      <c r="D9" s="351">
        <v>1388.6</v>
      </c>
      <c r="E9" s="352">
        <f>D9/C9*100</f>
        <v>100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</row>
    <row r="10" spans="1:250" ht="15.75">
      <c r="A10" s="113">
        <v>2</v>
      </c>
      <c r="B10" s="262" t="s">
        <v>5</v>
      </c>
      <c r="C10" s="317">
        <v>1237.5</v>
      </c>
      <c r="D10" s="353">
        <v>1237.5</v>
      </c>
      <c r="E10" s="354">
        <f aca="true" t="shared" si="0" ref="E10:E27">D10/C10*100</f>
        <v>100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</row>
    <row r="11" spans="1:250" ht="15.75">
      <c r="A11" s="113">
        <v>3</v>
      </c>
      <c r="B11" s="262" t="s">
        <v>42</v>
      </c>
      <c r="C11" s="317">
        <v>1898.8</v>
      </c>
      <c r="D11" s="353">
        <v>1898.8</v>
      </c>
      <c r="E11" s="354">
        <f t="shared" si="0"/>
        <v>100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</row>
    <row r="12" spans="1:250" ht="15.75">
      <c r="A12" s="113">
        <v>4</v>
      </c>
      <c r="B12" s="262" t="s">
        <v>6</v>
      </c>
      <c r="C12" s="317">
        <v>1673.1</v>
      </c>
      <c r="D12" s="353">
        <v>1673.1</v>
      </c>
      <c r="E12" s="354">
        <f t="shared" si="0"/>
        <v>100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</row>
    <row r="13" spans="1:250" ht="15.75">
      <c r="A13" s="113">
        <v>5</v>
      </c>
      <c r="B13" s="262" t="s">
        <v>7</v>
      </c>
      <c r="C13" s="320">
        <v>1890.9</v>
      </c>
      <c r="D13" s="336">
        <v>1890.9</v>
      </c>
      <c r="E13" s="354">
        <f t="shared" si="0"/>
        <v>100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</row>
    <row r="14" spans="1:250" ht="15.75">
      <c r="A14" s="113">
        <v>6</v>
      </c>
      <c r="B14" s="262" t="s">
        <v>8</v>
      </c>
      <c r="C14" s="317">
        <v>1607</v>
      </c>
      <c r="D14" s="353">
        <v>1607</v>
      </c>
      <c r="E14" s="354">
        <f t="shared" si="0"/>
        <v>100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</row>
    <row r="15" spans="1:250" ht="15.75">
      <c r="A15" s="113">
        <v>7</v>
      </c>
      <c r="B15" s="262" t="s">
        <v>9</v>
      </c>
      <c r="C15" s="317">
        <v>920.7</v>
      </c>
      <c r="D15" s="353">
        <v>920.7</v>
      </c>
      <c r="E15" s="354">
        <f t="shared" si="0"/>
        <v>100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</row>
    <row r="16" spans="1:250" ht="15.75">
      <c r="A16" s="113">
        <v>8</v>
      </c>
      <c r="B16" s="262" t="s">
        <v>10</v>
      </c>
      <c r="C16" s="317">
        <v>1059.3</v>
      </c>
      <c r="D16" s="353">
        <v>1059.3</v>
      </c>
      <c r="E16" s="354">
        <f t="shared" si="0"/>
        <v>100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</row>
    <row r="17" spans="1:250" ht="15.75">
      <c r="A17" s="113">
        <v>9</v>
      </c>
      <c r="B17" s="262" t="s">
        <v>11</v>
      </c>
      <c r="C17" s="317">
        <v>990</v>
      </c>
      <c r="D17" s="353">
        <v>990</v>
      </c>
      <c r="E17" s="354">
        <f t="shared" si="0"/>
        <v>100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</row>
    <row r="18" spans="1:250" ht="15.75">
      <c r="A18" s="113">
        <v>10</v>
      </c>
      <c r="B18" s="262" t="s">
        <v>12</v>
      </c>
      <c r="C18" s="317">
        <v>1029.6</v>
      </c>
      <c r="D18" s="353">
        <v>1029.6</v>
      </c>
      <c r="E18" s="354">
        <f t="shared" si="0"/>
        <v>100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</row>
    <row r="19" spans="1:250" ht="15.75">
      <c r="A19" s="113">
        <v>11</v>
      </c>
      <c r="B19" s="262" t="s">
        <v>13</v>
      </c>
      <c r="C19" s="317">
        <v>2045.7</v>
      </c>
      <c r="D19" s="353">
        <v>2045.7</v>
      </c>
      <c r="E19" s="354">
        <f t="shared" si="0"/>
        <v>100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</row>
    <row r="20" spans="1:250" ht="15.75">
      <c r="A20" s="113">
        <v>12</v>
      </c>
      <c r="B20" s="262" t="s">
        <v>14</v>
      </c>
      <c r="C20" s="317">
        <v>237.6</v>
      </c>
      <c r="D20" s="353">
        <v>237.6</v>
      </c>
      <c r="E20" s="354">
        <f t="shared" si="0"/>
        <v>100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</row>
    <row r="21" spans="1:250" ht="15.75">
      <c r="A21" s="113">
        <v>13</v>
      </c>
      <c r="B21" s="262" t="s">
        <v>15</v>
      </c>
      <c r="C21" s="317">
        <v>1491.3</v>
      </c>
      <c r="D21" s="353">
        <v>1491.3</v>
      </c>
      <c r="E21" s="354">
        <f t="shared" si="0"/>
        <v>100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</row>
    <row r="22" spans="1:250" ht="15.75">
      <c r="A22" s="113">
        <v>14</v>
      </c>
      <c r="B22" s="262" t="s">
        <v>16</v>
      </c>
      <c r="C22" s="317">
        <v>2159.3</v>
      </c>
      <c r="D22" s="353">
        <v>2159.3</v>
      </c>
      <c r="E22" s="354">
        <f t="shared" si="0"/>
        <v>100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</row>
    <row r="23" spans="1:250" ht="15.75">
      <c r="A23" s="113">
        <v>15</v>
      </c>
      <c r="B23" s="262" t="s">
        <v>17</v>
      </c>
      <c r="C23" s="320">
        <v>841.5</v>
      </c>
      <c r="D23" s="336">
        <v>841.5</v>
      </c>
      <c r="E23" s="354">
        <f t="shared" si="0"/>
        <v>100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</row>
    <row r="24" spans="1:250" ht="15.75">
      <c r="A24" s="113">
        <v>16</v>
      </c>
      <c r="B24" s="262" t="s">
        <v>18</v>
      </c>
      <c r="C24" s="320">
        <v>1447.7</v>
      </c>
      <c r="D24" s="336">
        <v>1447.7</v>
      </c>
      <c r="E24" s="354">
        <f t="shared" si="0"/>
        <v>100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</row>
    <row r="25" spans="1:250" ht="15.75">
      <c r="A25" s="113">
        <v>17</v>
      </c>
      <c r="B25" s="262" t="s">
        <v>19</v>
      </c>
      <c r="C25" s="317">
        <v>1966.5</v>
      </c>
      <c r="D25" s="353">
        <v>1966.5</v>
      </c>
      <c r="E25" s="354">
        <f t="shared" si="0"/>
        <v>100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</row>
    <row r="26" spans="1:250" ht="15.75">
      <c r="A26" s="113">
        <v>18</v>
      </c>
      <c r="B26" s="262" t="s">
        <v>20</v>
      </c>
      <c r="C26" s="320">
        <v>2298.9</v>
      </c>
      <c r="D26" s="336">
        <v>2298.9</v>
      </c>
      <c r="E26" s="354">
        <f t="shared" si="0"/>
        <v>100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</row>
    <row r="27" spans="1:250" ht="15.75">
      <c r="A27" s="113">
        <v>19</v>
      </c>
      <c r="B27" s="262" t="s">
        <v>22</v>
      </c>
      <c r="C27" s="317">
        <v>7920.4</v>
      </c>
      <c r="D27" s="353">
        <v>7916.67</v>
      </c>
      <c r="E27" s="354">
        <f t="shared" si="0"/>
        <v>99.95290641886774</v>
      </c>
      <c r="F27" s="109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</row>
    <row r="28" spans="1:250" ht="14.25">
      <c r="A28" s="117"/>
      <c r="B28" s="263" t="s">
        <v>21</v>
      </c>
      <c r="C28" s="355">
        <f>SUM(C9:C27)</f>
        <v>34104.4</v>
      </c>
      <c r="D28" s="355">
        <f>SUM(D9:D27)</f>
        <v>34100.670000000006</v>
      </c>
      <c r="E28" s="356">
        <f>D28/C28*100</f>
        <v>99.9890629948042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</row>
    <row r="29" spans="1:2" ht="15.75">
      <c r="A29" s="109"/>
      <c r="B29" s="109"/>
    </row>
  </sheetData>
  <sheetProtection/>
  <mergeCells count="7">
    <mergeCell ref="A4:E4"/>
    <mergeCell ref="A5:E5"/>
    <mergeCell ref="A7:A8"/>
    <mergeCell ref="B7:B8"/>
    <mergeCell ref="C7:C8"/>
    <mergeCell ref="D7:D8"/>
    <mergeCell ref="E7:E8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7"/>
  <sheetViews>
    <sheetView view="pageBreakPreview" zoomScaleSheetLayoutView="100" zoomScalePageLayoutView="0" workbookViewId="0" topLeftCell="A1">
      <selection activeCell="E7" sqref="E7"/>
    </sheetView>
  </sheetViews>
  <sheetFormatPr defaultColWidth="12.421875" defaultRowHeight="12.75"/>
  <cols>
    <col min="1" max="1" width="5.28125" style="131" customWidth="1"/>
    <col min="2" max="2" width="20.140625" style="131" customWidth="1"/>
    <col min="3" max="3" width="15.7109375" style="131" customWidth="1"/>
    <col min="4" max="4" width="12.140625" style="131" customWidth="1"/>
    <col min="5" max="5" width="17.140625" style="131" customWidth="1"/>
    <col min="6" max="241" width="9.140625" style="131" customWidth="1"/>
    <col min="242" max="242" width="7.00390625" style="131" bestFit="1" customWidth="1"/>
    <col min="243" max="243" width="21.57421875" style="131" customWidth="1"/>
    <col min="244" max="244" width="18.28125" style="131" customWidth="1"/>
    <col min="245" max="245" width="13.140625" style="131" customWidth="1"/>
    <col min="246" max="246" width="16.28125" style="131" customWidth="1"/>
    <col min="247" max="247" width="12.421875" style="131" customWidth="1"/>
  </cols>
  <sheetData>
    <row r="1" spans="1:5" ht="15.75">
      <c r="A1" s="130"/>
      <c r="E1" s="256" t="s">
        <v>76</v>
      </c>
    </row>
    <row r="2" spans="1:5" ht="15.75">
      <c r="A2" s="130"/>
      <c r="E2" s="256" t="s">
        <v>85</v>
      </c>
    </row>
    <row r="3" ht="15.75">
      <c r="A3" s="130"/>
    </row>
    <row r="4" spans="1:5" ht="15.75">
      <c r="A4" s="430" t="s">
        <v>44</v>
      </c>
      <c r="B4" s="430"/>
      <c r="C4" s="430"/>
      <c r="D4" s="430"/>
      <c r="E4" s="430"/>
    </row>
    <row r="5" spans="1:5" ht="112.5" customHeight="1">
      <c r="A5" s="440" t="s">
        <v>129</v>
      </c>
      <c r="B5" s="440"/>
      <c r="C5" s="440"/>
      <c r="D5" s="440"/>
      <c r="E5" s="440"/>
    </row>
    <row r="6" spans="1:5" ht="15.75">
      <c r="A6" s="132"/>
      <c r="B6" s="132"/>
      <c r="D6" s="441" t="s">
        <v>0</v>
      </c>
      <c r="E6" s="441"/>
    </row>
    <row r="7" spans="1:250" ht="31.5">
      <c r="A7" s="260" t="s">
        <v>1</v>
      </c>
      <c r="B7" s="260" t="s">
        <v>2</v>
      </c>
      <c r="C7" s="260" t="s">
        <v>3</v>
      </c>
      <c r="D7" s="260" t="s">
        <v>45</v>
      </c>
      <c r="E7" s="260" t="s">
        <v>52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53"/>
      <c r="IO7" s="53"/>
      <c r="IP7" s="53"/>
    </row>
    <row r="8" spans="1:247" ht="15.75">
      <c r="A8" s="135">
        <v>1</v>
      </c>
      <c r="B8" s="136" t="s">
        <v>7</v>
      </c>
      <c r="C8" s="137">
        <v>503.2</v>
      </c>
      <c r="D8" s="137">
        <v>503.2</v>
      </c>
      <c r="E8" s="137">
        <f>D8/C8*100</f>
        <v>100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</row>
    <row r="9" spans="1:247" ht="15.75">
      <c r="A9" s="135">
        <v>2</v>
      </c>
      <c r="B9" s="136" t="s">
        <v>11</v>
      </c>
      <c r="C9" s="137">
        <v>387.5</v>
      </c>
      <c r="D9" s="137">
        <v>387.5</v>
      </c>
      <c r="E9" s="137">
        <f>D9/C9*100</f>
        <v>100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</row>
    <row r="10" spans="1:247" ht="15.75">
      <c r="A10" s="135">
        <v>3</v>
      </c>
      <c r="B10" s="136" t="s">
        <v>18</v>
      </c>
      <c r="C10" s="137">
        <v>11633.5</v>
      </c>
      <c r="D10" s="137">
        <v>11633.5</v>
      </c>
      <c r="E10" s="137">
        <f>D10/C10*100</f>
        <v>100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</row>
    <row r="11" spans="1:247" ht="15.75">
      <c r="A11" s="140"/>
      <c r="B11" s="141" t="s">
        <v>21</v>
      </c>
      <c r="C11" s="142">
        <f>SUM(C8:C10)</f>
        <v>12524.2</v>
      </c>
      <c r="D11" s="142">
        <f>SUM(D8:D10)</f>
        <v>12524.2</v>
      </c>
      <c r="E11" s="142">
        <f>D11/C11*100</f>
        <v>100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</row>
    <row r="27" ht="15.75">
      <c r="F27" s="130"/>
    </row>
  </sheetData>
  <sheetProtection/>
  <mergeCells count="3">
    <mergeCell ref="A4:E4"/>
    <mergeCell ref="A5:E5"/>
    <mergeCell ref="D6:E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T27"/>
  <sheetViews>
    <sheetView view="pageBreakPreview" zoomScaleSheetLayoutView="100" zoomScalePageLayoutView="0" workbookViewId="0" topLeftCell="A1">
      <selection activeCell="C9" sqref="C9"/>
    </sheetView>
  </sheetViews>
  <sheetFormatPr defaultColWidth="12.421875" defaultRowHeight="12.75"/>
  <cols>
    <col min="1" max="1" width="5.28125" style="131" customWidth="1"/>
    <col min="2" max="2" width="16.421875" style="131" customWidth="1"/>
    <col min="3" max="3" width="12.140625" style="131" customWidth="1"/>
    <col min="4" max="4" width="17.7109375" style="131" customWidth="1"/>
    <col min="5" max="5" width="12.421875" style="131" customWidth="1"/>
    <col min="6" max="6" width="18.00390625" style="131" customWidth="1"/>
    <col min="7" max="7" width="13.8515625" style="131" customWidth="1"/>
    <col min="8" max="243" width="9.140625" style="131" customWidth="1"/>
    <col min="244" max="244" width="7.00390625" style="131" bestFit="1" customWidth="1"/>
    <col min="245" max="245" width="21.57421875" style="131" customWidth="1"/>
    <col min="246" max="246" width="18.28125" style="131" customWidth="1"/>
    <col min="247" max="247" width="13.140625" style="131" customWidth="1"/>
    <col min="248" max="248" width="16.28125" style="131" customWidth="1"/>
    <col min="249" max="249" width="12.421875" style="131" customWidth="1"/>
  </cols>
  <sheetData>
    <row r="1" spans="1:7" ht="15.75">
      <c r="A1" s="130"/>
      <c r="G1" s="256" t="s">
        <v>77</v>
      </c>
    </row>
    <row r="2" spans="1:7" ht="15.75">
      <c r="A2" s="130"/>
      <c r="G2" s="256" t="s">
        <v>85</v>
      </c>
    </row>
    <row r="3" spans="1:7" ht="15.75">
      <c r="A3" s="130"/>
      <c r="G3" s="143"/>
    </row>
    <row r="4" spans="1:7" ht="15.75">
      <c r="A4" s="430" t="s">
        <v>44</v>
      </c>
      <c r="B4" s="430"/>
      <c r="C4" s="430"/>
      <c r="D4" s="430"/>
      <c r="E4" s="430"/>
      <c r="F4" s="430"/>
      <c r="G4" s="430"/>
    </row>
    <row r="5" spans="1:7" ht="30.75" customHeight="1">
      <c r="A5" s="440" t="s">
        <v>103</v>
      </c>
      <c r="B5" s="440"/>
      <c r="C5" s="440"/>
      <c r="D5" s="440"/>
      <c r="E5" s="440"/>
      <c r="F5" s="440"/>
      <c r="G5" s="440"/>
    </row>
    <row r="6" spans="1:2" ht="15.75">
      <c r="A6" s="132"/>
      <c r="B6" s="132"/>
    </row>
    <row r="7" spans="1:254" ht="15.75" customHeight="1">
      <c r="A7" s="445" t="s">
        <v>1</v>
      </c>
      <c r="B7" s="445" t="s">
        <v>2</v>
      </c>
      <c r="C7" s="445" t="s">
        <v>3</v>
      </c>
      <c r="D7" s="134" t="s">
        <v>43</v>
      </c>
      <c r="E7" s="443" t="s">
        <v>45</v>
      </c>
      <c r="F7" s="260" t="s">
        <v>43</v>
      </c>
      <c r="G7" s="442" t="s">
        <v>52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53"/>
      <c r="IQ7" s="53"/>
      <c r="IR7" s="53"/>
      <c r="IS7" s="53"/>
      <c r="IT7" s="53"/>
    </row>
    <row r="8" spans="1:254" ht="141.75">
      <c r="A8" s="445"/>
      <c r="B8" s="445"/>
      <c r="C8" s="445"/>
      <c r="D8" s="134" t="s">
        <v>58</v>
      </c>
      <c r="E8" s="444"/>
      <c r="F8" s="124" t="s">
        <v>58</v>
      </c>
      <c r="G8" s="442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53"/>
      <c r="IQ8" s="53"/>
      <c r="IR8" s="53"/>
      <c r="IS8" s="53"/>
      <c r="IT8" s="53"/>
    </row>
    <row r="9" spans="1:249" ht="15.75">
      <c r="A9" s="135">
        <v>1</v>
      </c>
      <c r="B9" s="136" t="s">
        <v>50</v>
      </c>
      <c r="C9" s="137">
        <v>40194.621</v>
      </c>
      <c r="D9" s="138">
        <v>29199</v>
      </c>
      <c r="E9" s="139">
        <v>29199.003</v>
      </c>
      <c r="F9" s="139">
        <v>29199</v>
      </c>
      <c r="G9" s="139">
        <f>E9/C9*100</f>
        <v>72.64405602928811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</row>
    <row r="10" spans="1:249" ht="15.75">
      <c r="A10" s="140"/>
      <c r="B10" s="141" t="s">
        <v>21</v>
      </c>
      <c r="C10" s="142">
        <f>C9</f>
        <v>40194.621</v>
      </c>
      <c r="D10" s="142">
        <f>D9</f>
        <v>29199</v>
      </c>
      <c r="E10" s="142">
        <f>E9</f>
        <v>29199.003</v>
      </c>
      <c r="F10" s="142">
        <f>F9</f>
        <v>29199</v>
      </c>
      <c r="G10" s="142">
        <f>E10/C10*100</f>
        <v>72.64405602928811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</row>
    <row r="27" ht="15.75">
      <c r="F27" s="130"/>
    </row>
  </sheetData>
  <sheetProtection/>
  <mergeCells count="7">
    <mergeCell ref="G7:G8"/>
    <mergeCell ref="E7:E8"/>
    <mergeCell ref="A4:G4"/>
    <mergeCell ref="A5:G5"/>
    <mergeCell ref="A7:A8"/>
    <mergeCell ref="B7:B8"/>
    <mergeCell ref="C7:C8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7.7109375" style="0" customWidth="1"/>
    <col min="2" max="2" width="24.8515625" style="0" customWidth="1"/>
    <col min="3" max="4" width="15.57421875" style="0" customWidth="1"/>
    <col min="5" max="5" width="16.140625" style="0" customWidth="1"/>
    <col min="6" max="7" width="9.140625" style="0" customWidth="1"/>
  </cols>
  <sheetData>
    <row r="1" spans="1:5" ht="15.75" customHeight="1">
      <c r="A1" s="2"/>
      <c r="B1" s="18"/>
      <c r="C1" s="17"/>
      <c r="E1" s="256" t="s">
        <v>78</v>
      </c>
    </row>
    <row r="2" spans="1:5" ht="15.75" customHeight="1">
      <c r="A2" s="2"/>
      <c r="B2" s="18"/>
      <c r="C2" s="17"/>
      <c r="E2" s="256" t="s">
        <v>85</v>
      </c>
    </row>
    <row r="3" spans="1:3" ht="15.75">
      <c r="A3" s="2"/>
      <c r="B3" s="2"/>
      <c r="C3" s="2"/>
    </row>
    <row r="4" spans="1:5" ht="15.75">
      <c r="A4" s="429" t="s">
        <v>44</v>
      </c>
      <c r="B4" s="429"/>
      <c r="C4" s="429"/>
      <c r="D4" s="429"/>
      <c r="E4" s="429"/>
    </row>
    <row r="5" spans="1:5" ht="55.5" customHeight="1">
      <c r="A5" s="411" t="s">
        <v>104</v>
      </c>
      <c r="B5" s="411"/>
      <c r="C5" s="411"/>
      <c r="D5" s="411"/>
      <c r="E5" s="411"/>
    </row>
    <row r="6" spans="1:3" ht="15.75">
      <c r="A6" s="4"/>
      <c r="B6" s="4"/>
      <c r="C6" s="4"/>
    </row>
    <row r="7" spans="1:5" ht="15.75">
      <c r="A7" s="4"/>
      <c r="B7" s="4"/>
      <c r="D7" s="425" t="s">
        <v>0</v>
      </c>
      <c r="E7" s="425"/>
    </row>
    <row r="8" spans="1:5" ht="31.5">
      <c r="A8" s="5" t="s">
        <v>1</v>
      </c>
      <c r="B8" s="5" t="s">
        <v>2</v>
      </c>
      <c r="C8" s="21" t="s">
        <v>3</v>
      </c>
      <c r="D8" s="47" t="s">
        <v>47</v>
      </c>
      <c r="E8" s="21" t="s">
        <v>52</v>
      </c>
    </row>
    <row r="9" spans="1:5" ht="15.75">
      <c r="A9" s="85">
        <v>1</v>
      </c>
      <c r="B9" s="267" t="s">
        <v>4</v>
      </c>
      <c r="C9" s="83">
        <v>19806.8</v>
      </c>
      <c r="D9" s="84">
        <v>19806.747</v>
      </c>
      <c r="E9" s="346">
        <f aca="true" t="shared" si="0" ref="E9:E18">D9/C9*100</f>
        <v>99.99973241513015</v>
      </c>
    </row>
    <row r="10" spans="1:5" ht="17.25" customHeight="1">
      <c r="A10" s="153">
        <v>2</v>
      </c>
      <c r="B10" s="264" t="s">
        <v>5</v>
      </c>
      <c r="C10" s="83">
        <v>5626.7</v>
      </c>
      <c r="D10" s="84">
        <v>5285.348</v>
      </c>
      <c r="E10" s="346">
        <f t="shared" si="0"/>
        <v>93.93335347539411</v>
      </c>
    </row>
    <row r="11" spans="1:5" ht="17.25" customHeight="1">
      <c r="A11" s="153">
        <v>3</v>
      </c>
      <c r="B11" s="264" t="s">
        <v>60</v>
      </c>
      <c r="C11" s="83">
        <v>3817.1</v>
      </c>
      <c r="D11" s="84">
        <v>0</v>
      </c>
      <c r="E11" s="346">
        <f t="shared" si="0"/>
        <v>0</v>
      </c>
    </row>
    <row r="12" spans="1:5" ht="17.25" customHeight="1">
      <c r="A12" s="153">
        <v>4</v>
      </c>
      <c r="B12" s="264" t="s">
        <v>7</v>
      </c>
      <c r="C12" s="83">
        <v>4418.11</v>
      </c>
      <c r="D12" s="84">
        <v>4416.88</v>
      </c>
      <c r="E12" s="346">
        <f t="shared" si="0"/>
        <v>99.97216004128462</v>
      </c>
    </row>
    <row r="13" spans="1:5" ht="17.25" customHeight="1">
      <c r="A13" s="153">
        <v>5</v>
      </c>
      <c r="B13" s="264" t="s">
        <v>11</v>
      </c>
      <c r="C13" s="266">
        <v>4000</v>
      </c>
      <c r="D13" s="183">
        <v>0</v>
      </c>
      <c r="E13" s="346">
        <f t="shared" si="0"/>
        <v>0</v>
      </c>
    </row>
    <row r="14" spans="1:5" ht="17.25" customHeight="1">
      <c r="A14" s="34">
        <v>6</v>
      </c>
      <c r="B14" s="32" t="s">
        <v>13</v>
      </c>
      <c r="C14" s="266">
        <v>11000</v>
      </c>
      <c r="D14" s="183">
        <v>6935.207</v>
      </c>
      <c r="E14" s="346">
        <f t="shared" si="0"/>
        <v>63.04733636363636</v>
      </c>
    </row>
    <row r="15" spans="1:5" ht="17.25" customHeight="1">
      <c r="A15" s="34">
        <v>7</v>
      </c>
      <c r="B15" s="32" t="s">
        <v>15</v>
      </c>
      <c r="C15" s="266">
        <v>5000</v>
      </c>
      <c r="D15" s="198">
        <v>0</v>
      </c>
      <c r="E15" s="346">
        <f t="shared" si="0"/>
        <v>0</v>
      </c>
    </row>
    <row r="16" spans="1:5" ht="17.25" customHeight="1">
      <c r="A16" s="34">
        <v>8</v>
      </c>
      <c r="B16" s="32" t="s">
        <v>59</v>
      </c>
      <c r="C16" s="266">
        <v>4372.41</v>
      </c>
      <c r="D16" s="198">
        <v>0</v>
      </c>
      <c r="E16" s="83">
        <f t="shared" si="0"/>
        <v>0</v>
      </c>
    </row>
    <row r="17" spans="1:5" ht="17.25" customHeight="1">
      <c r="A17" s="34">
        <v>9</v>
      </c>
      <c r="B17" s="32" t="s">
        <v>50</v>
      </c>
      <c r="C17" s="266">
        <v>83301.96</v>
      </c>
      <c r="D17" s="198">
        <v>82980.603</v>
      </c>
      <c r="E17" s="83">
        <f t="shared" si="0"/>
        <v>99.6142263639415</v>
      </c>
    </row>
    <row r="18" spans="1:5" ht="17.25" customHeight="1">
      <c r="A18" s="35"/>
      <c r="B18" s="268" t="s">
        <v>21</v>
      </c>
      <c r="C18" s="357">
        <f>SUM(C9:C17)</f>
        <v>141343.08000000002</v>
      </c>
      <c r="D18" s="357">
        <f>SUM(D9:D17)</f>
        <v>119424.785</v>
      </c>
      <c r="E18" s="357">
        <f t="shared" si="0"/>
        <v>84.4928418143994</v>
      </c>
    </row>
    <row r="19" spans="3:5" ht="15.75">
      <c r="C19" s="2"/>
      <c r="D19" s="2"/>
      <c r="E19" s="2"/>
    </row>
    <row r="20" spans="3:5" ht="15.75">
      <c r="C20" s="2"/>
      <c r="D20" s="2"/>
      <c r="E20" s="2"/>
    </row>
    <row r="21" spans="3:5" ht="15.75">
      <c r="C21" s="2"/>
      <c r="D21" s="2"/>
      <c r="E21" s="2"/>
    </row>
    <row r="22" spans="3:5" ht="15.75">
      <c r="C22" s="2"/>
      <c r="D22" s="2"/>
      <c r="E22" s="2"/>
    </row>
    <row r="23" spans="3:5" ht="15.75">
      <c r="C23" s="2"/>
      <c r="D23" s="2"/>
      <c r="E23" s="2"/>
    </row>
    <row r="24" spans="3:5" ht="15.75">
      <c r="C24" s="2"/>
      <c r="D24" s="2"/>
      <c r="E24" s="2"/>
    </row>
    <row r="25" spans="3:5" ht="15.75">
      <c r="C25" s="2"/>
      <c r="D25" s="2"/>
      <c r="E25" s="2"/>
    </row>
    <row r="26" spans="3:5" ht="15.75">
      <c r="C26" s="2"/>
      <c r="D26" s="2"/>
      <c r="E26" s="2"/>
    </row>
    <row r="27" spans="3:6" ht="15.75">
      <c r="C27" s="2"/>
      <c r="D27" s="2"/>
      <c r="E27" s="2"/>
      <c r="F27" s="2"/>
    </row>
    <row r="28" spans="3:5" ht="15.75">
      <c r="C28" s="2"/>
      <c r="D28" s="2"/>
      <c r="E28" s="2"/>
    </row>
  </sheetData>
  <sheetProtection/>
  <mergeCells count="3">
    <mergeCell ref="A4:E4"/>
    <mergeCell ref="A5:E5"/>
    <mergeCell ref="D7:E7"/>
  </mergeCells>
  <printOptions/>
  <pageMargins left="1.25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SheetLayoutView="100" zoomScalePageLayoutView="0" workbookViewId="0" topLeftCell="A10">
      <selection activeCell="I14" sqref="I14"/>
    </sheetView>
  </sheetViews>
  <sheetFormatPr defaultColWidth="9.140625" defaultRowHeight="12.75"/>
  <cols>
    <col min="2" max="2" width="22.140625" style="0" customWidth="1"/>
    <col min="3" max="3" width="18.57421875" style="0" customWidth="1"/>
    <col min="4" max="4" width="14.57421875" style="0" customWidth="1"/>
    <col min="5" max="5" width="16.7109375" style="0" customWidth="1"/>
  </cols>
  <sheetData>
    <row r="1" ht="15.75">
      <c r="E1" s="256" t="s">
        <v>68</v>
      </c>
    </row>
    <row r="2" ht="15.75">
      <c r="E2" s="256" t="s">
        <v>70</v>
      </c>
    </row>
    <row r="4" spans="1:5" s="208" customFormat="1" ht="17.25" customHeight="1">
      <c r="A4" s="412" t="s">
        <v>44</v>
      </c>
      <c r="B4" s="412"/>
      <c r="C4" s="412"/>
      <c r="D4" s="412"/>
      <c r="E4" s="412"/>
    </row>
    <row r="5" spans="1:5" s="208" customFormat="1" ht="14.25">
      <c r="A5" s="413" t="s">
        <v>145</v>
      </c>
      <c r="B5" s="413"/>
      <c r="C5" s="413"/>
      <c r="D5" s="413"/>
      <c r="E5" s="413"/>
    </row>
    <row r="6" spans="1:5" ht="14.25">
      <c r="A6" s="133"/>
      <c r="B6" s="133"/>
      <c r="C6" s="133"/>
      <c r="D6" s="131"/>
      <c r="E6" s="131"/>
    </row>
    <row r="7" spans="1:5" ht="15.75">
      <c r="A7" s="132"/>
      <c r="B7" s="132"/>
      <c r="C7" s="414" t="s">
        <v>0</v>
      </c>
      <c r="D7" s="414"/>
      <c r="E7" s="414"/>
    </row>
    <row r="8" spans="1:5" ht="15.75">
      <c r="A8" s="160" t="s">
        <v>1</v>
      </c>
      <c r="B8" s="161" t="s">
        <v>2</v>
      </c>
      <c r="C8" s="160" t="s">
        <v>41</v>
      </c>
      <c r="D8" s="163" t="s">
        <v>47</v>
      </c>
      <c r="E8" s="163" t="s">
        <v>52</v>
      </c>
    </row>
    <row r="9" spans="1:5" ht="15.75">
      <c r="A9" s="164">
        <v>1</v>
      </c>
      <c r="B9" s="165" t="s">
        <v>60</v>
      </c>
      <c r="C9" s="166">
        <v>1000</v>
      </c>
      <c r="D9" s="166">
        <v>1000</v>
      </c>
      <c r="E9" s="166">
        <f>D9/C9*100</f>
        <v>100</v>
      </c>
    </row>
    <row r="10" spans="1:5" ht="15.75">
      <c r="A10" s="167">
        <v>2</v>
      </c>
      <c r="B10" s="168" t="s">
        <v>10</v>
      </c>
      <c r="C10" s="169">
        <v>400</v>
      </c>
      <c r="D10" s="169">
        <v>400</v>
      </c>
      <c r="E10" s="169">
        <f>D10/C10*100</f>
        <v>100</v>
      </c>
    </row>
    <row r="11" spans="1:5" ht="15.75">
      <c r="A11" s="167">
        <v>3</v>
      </c>
      <c r="B11" s="168" t="s">
        <v>50</v>
      </c>
      <c r="C11" s="169">
        <v>600</v>
      </c>
      <c r="D11" s="169">
        <v>600</v>
      </c>
      <c r="E11" s="169">
        <f>D11/C11*100</f>
        <v>100</v>
      </c>
    </row>
    <row r="12" spans="1:5" ht="15.75">
      <c r="A12" s="159"/>
      <c r="B12" s="173" t="s">
        <v>21</v>
      </c>
      <c r="C12" s="172">
        <f>SUM(C9:C11)</f>
        <v>2000</v>
      </c>
      <c r="D12" s="172">
        <f>SUM(D9:D11)</f>
        <v>2000</v>
      </c>
      <c r="E12" s="172">
        <f>D12/C12*100</f>
        <v>100</v>
      </c>
    </row>
    <row r="27" ht="15.75">
      <c r="F27" s="2"/>
    </row>
  </sheetData>
  <sheetProtection/>
  <mergeCells count="3">
    <mergeCell ref="A4:E4"/>
    <mergeCell ref="A5:E5"/>
    <mergeCell ref="C7:E7"/>
  </mergeCells>
  <printOptions/>
  <pageMargins left="0.7086614173228347" right="0.62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7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2" max="2" width="19.140625" style="0" customWidth="1"/>
    <col min="3" max="5" width="16.421875" style="0" customWidth="1"/>
  </cols>
  <sheetData>
    <row r="1" spans="1:5" ht="15.75">
      <c r="A1" s="109"/>
      <c r="B1" s="110"/>
      <c r="C1" s="110"/>
      <c r="D1" s="110"/>
      <c r="E1" s="256" t="s">
        <v>79</v>
      </c>
    </row>
    <row r="2" spans="1:5" ht="15.75">
      <c r="A2" s="109"/>
      <c r="B2" s="110"/>
      <c r="C2" s="110"/>
      <c r="D2" s="110"/>
      <c r="E2" s="256" t="s">
        <v>85</v>
      </c>
    </row>
    <row r="3" spans="1:5" ht="15.75">
      <c r="A3" s="109"/>
      <c r="B3" s="110"/>
      <c r="C3" s="110"/>
      <c r="D3" s="110"/>
      <c r="E3" s="223"/>
    </row>
    <row r="4" spans="1:5" ht="15.75">
      <c r="A4" s="435" t="s">
        <v>44</v>
      </c>
      <c r="B4" s="435"/>
      <c r="C4" s="435"/>
      <c r="D4" s="435"/>
      <c r="E4" s="435"/>
    </row>
    <row r="5" spans="1:5" ht="39.75" customHeight="1">
      <c r="A5" s="436" t="s">
        <v>105</v>
      </c>
      <c r="B5" s="436"/>
      <c r="C5" s="436"/>
      <c r="D5" s="436"/>
      <c r="E5" s="436"/>
    </row>
    <row r="6" spans="1:5" ht="15.75">
      <c r="A6" s="111"/>
      <c r="B6" s="111"/>
      <c r="C6" s="110"/>
      <c r="E6" s="112" t="s">
        <v>0</v>
      </c>
    </row>
    <row r="7" spans="1:5" ht="15.75">
      <c r="A7" s="123" t="s">
        <v>1</v>
      </c>
      <c r="B7" s="123" t="s">
        <v>2</v>
      </c>
      <c r="C7" s="123" t="s">
        <v>41</v>
      </c>
      <c r="D7" s="123" t="s">
        <v>47</v>
      </c>
      <c r="E7" s="123" t="s">
        <v>52</v>
      </c>
    </row>
    <row r="8" spans="1:5" ht="15.75">
      <c r="A8" s="252">
        <v>1</v>
      </c>
      <c r="B8" s="125" t="s">
        <v>50</v>
      </c>
      <c r="C8" s="253">
        <v>2607.9</v>
      </c>
      <c r="D8" s="253">
        <v>2607.6</v>
      </c>
      <c r="E8" s="255">
        <f>D8/C8*100</f>
        <v>99.98849649142988</v>
      </c>
    </row>
    <row r="9" spans="1:5" ht="15.75">
      <c r="A9" s="127"/>
      <c r="B9" s="128" t="s">
        <v>21</v>
      </c>
      <c r="C9" s="254">
        <f>SUM(C8:C8)</f>
        <v>2607.9</v>
      </c>
      <c r="D9" s="254">
        <f>SUM(D8:D8)</f>
        <v>2607.6</v>
      </c>
      <c r="E9" s="129">
        <f>D9/C9*100</f>
        <v>99.98849649142988</v>
      </c>
    </row>
    <row r="27" ht="15.75">
      <c r="F27" s="2"/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2" max="2" width="19.140625" style="0" customWidth="1"/>
    <col min="3" max="5" width="16.421875" style="0" customWidth="1"/>
  </cols>
  <sheetData>
    <row r="1" spans="1:5" ht="15.75">
      <c r="A1" s="109"/>
      <c r="B1" s="110"/>
      <c r="C1" s="110"/>
      <c r="D1" s="110"/>
      <c r="E1" s="256" t="s">
        <v>80</v>
      </c>
    </row>
    <row r="2" spans="1:5" ht="15.75">
      <c r="A2" s="109"/>
      <c r="B2" s="110"/>
      <c r="C2" s="110"/>
      <c r="D2" s="110"/>
      <c r="E2" s="256" t="s">
        <v>85</v>
      </c>
    </row>
    <row r="3" spans="1:5" ht="15.75">
      <c r="A3" s="109"/>
      <c r="B3" s="110"/>
      <c r="C3" s="110"/>
      <c r="D3" s="110"/>
      <c r="E3" s="223"/>
    </row>
    <row r="4" spans="1:5" ht="15.75">
      <c r="A4" s="435" t="s">
        <v>44</v>
      </c>
      <c r="B4" s="435"/>
      <c r="C4" s="435"/>
      <c r="D4" s="435"/>
      <c r="E4" s="435"/>
    </row>
    <row r="5" spans="1:5" ht="39.75" customHeight="1">
      <c r="A5" s="436" t="s">
        <v>130</v>
      </c>
      <c r="B5" s="436"/>
      <c r="C5" s="436"/>
      <c r="D5" s="436"/>
      <c r="E5" s="436"/>
    </row>
    <row r="6" spans="1:5" ht="15.75">
      <c r="A6" s="111"/>
      <c r="B6" s="111"/>
      <c r="C6" s="110"/>
      <c r="E6" s="112" t="s">
        <v>0</v>
      </c>
    </row>
    <row r="7" spans="1:5" ht="21.75" customHeight="1">
      <c r="A7" s="123" t="s">
        <v>1</v>
      </c>
      <c r="B7" s="123" t="s">
        <v>2</v>
      </c>
      <c r="C7" s="123" t="s">
        <v>41</v>
      </c>
      <c r="D7" s="123" t="s">
        <v>47</v>
      </c>
      <c r="E7" s="122" t="s">
        <v>52</v>
      </c>
    </row>
    <row r="8" spans="1:5" ht="15.75">
      <c r="A8" s="252">
        <v>1</v>
      </c>
      <c r="B8" s="125" t="s">
        <v>5</v>
      </c>
      <c r="C8" s="253">
        <v>699.3</v>
      </c>
      <c r="D8" s="253">
        <v>694.6</v>
      </c>
      <c r="E8" s="255">
        <f>D8/C8*100</f>
        <v>99.32789932789933</v>
      </c>
    </row>
    <row r="9" spans="1:5" ht="15.75">
      <c r="A9" s="252">
        <v>2</v>
      </c>
      <c r="B9" s="125" t="s">
        <v>131</v>
      </c>
      <c r="C9" s="253">
        <v>816.1</v>
      </c>
      <c r="D9" s="253">
        <v>442.1</v>
      </c>
      <c r="E9" s="126">
        <f>D9/C9*100</f>
        <v>54.17228280847935</v>
      </c>
    </row>
    <row r="10" spans="1:5" ht="15.75">
      <c r="A10" s="127"/>
      <c r="B10" s="128" t="s">
        <v>21</v>
      </c>
      <c r="C10" s="254">
        <f>SUM(C8:C9)</f>
        <v>1515.4</v>
      </c>
      <c r="D10" s="254">
        <f>SUM(D8:D9)</f>
        <v>1136.7</v>
      </c>
      <c r="E10" s="129">
        <f>D10/C10*100</f>
        <v>75.00989837666623</v>
      </c>
    </row>
    <row r="27" ht="15.75">
      <c r="F27" s="2"/>
    </row>
  </sheetData>
  <sheetProtection/>
  <mergeCells count="2"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IR27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7109375" style="110" customWidth="1"/>
    <col min="2" max="2" width="18.8515625" style="110" bestFit="1" customWidth="1"/>
    <col min="3" max="3" width="14.28125" style="110" bestFit="1" customWidth="1"/>
    <col min="4" max="4" width="12.28125" style="110" bestFit="1" customWidth="1"/>
    <col min="5" max="5" width="13.57421875" style="110" customWidth="1"/>
    <col min="6" max="250" width="9.140625" style="110" customWidth="1"/>
  </cols>
  <sheetData>
    <row r="1" spans="1:5" ht="15.75">
      <c r="A1" s="109"/>
      <c r="E1" s="256" t="s">
        <v>81</v>
      </c>
    </row>
    <row r="2" spans="1:5" ht="15.75">
      <c r="A2" s="109"/>
      <c r="E2" s="256" t="s">
        <v>85</v>
      </c>
    </row>
    <row r="3" ht="15.75">
      <c r="A3" s="109"/>
    </row>
    <row r="4" spans="1:5" ht="15.75">
      <c r="A4" s="435" t="s">
        <v>44</v>
      </c>
      <c r="B4" s="435"/>
      <c r="C4" s="435"/>
      <c r="D4" s="435"/>
      <c r="E4" s="435"/>
    </row>
    <row r="5" spans="1:5" ht="84.75" customHeight="1">
      <c r="A5" s="436" t="s">
        <v>106</v>
      </c>
      <c r="B5" s="436"/>
      <c r="C5" s="436"/>
      <c r="D5" s="436"/>
      <c r="E5" s="436"/>
    </row>
    <row r="6" spans="1:5" ht="15.75">
      <c r="A6" s="111"/>
      <c r="B6" s="111"/>
      <c r="E6" s="112" t="s">
        <v>0</v>
      </c>
    </row>
    <row r="7" spans="1:252" ht="15">
      <c r="A7" s="437" t="s">
        <v>1</v>
      </c>
      <c r="B7" s="437" t="s">
        <v>2</v>
      </c>
      <c r="C7" s="437" t="s">
        <v>41</v>
      </c>
      <c r="D7" s="439" t="s">
        <v>45</v>
      </c>
      <c r="E7" s="439" t="s">
        <v>52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53"/>
      <c r="IR7" s="53"/>
    </row>
    <row r="8" spans="1:252" ht="15">
      <c r="A8" s="437"/>
      <c r="B8" s="437"/>
      <c r="C8" s="437"/>
      <c r="D8" s="439"/>
      <c r="E8" s="439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53"/>
      <c r="IR8" s="53"/>
    </row>
    <row r="9" spans="1:250" ht="15" customHeight="1">
      <c r="A9" s="113">
        <v>1</v>
      </c>
      <c r="B9" s="114" t="s">
        <v>4</v>
      </c>
      <c r="C9" s="115">
        <v>1579</v>
      </c>
      <c r="D9" s="115">
        <v>1579</v>
      </c>
      <c r="E9" s="115">
        <f>D9/C9*100</f>
        <v>100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</row>
    <row r="10" spans="1:250" ht="15">
      <c r="A10" s="113">
        <v>2</v>
      </c>
      <c r="B10" s="114" t="s">
        <v>42</v>
      </c>
      <c r="C10" s="115">
        <v>1640</v>
      </c>
      <c r="D10" s="115">
        <v>1640</v>
      </c>
      <c r="E10" s="115">
        <f aca="true" t="shared" si="0" ref="E10:E19">D10/C10*100</f>
        <v>100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</row>
    <row r="11" spans="1:250" ht="15">
      <c r="A11" s="113">
        <v>3</v>
      </c>
      <c r="B11" s="114" t="s">
        <v>6</v>
      </c>
      <c r="C11" s="115">
        <v>1320</v>
      </c>
      <c r="D11" s="115">
        <v>1320</v>
      </c>
      <c r="E11" s="115">
        <f t="shared" si="0"/>
        <v>100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</row>
    <row r="12" spans="1:250" ht="15">
      <c r="A12" s="113">
        <v>4</v>
      </c>
      <c r="B12" s="114" t="s">
        <v>7</v>
      </c>
      <c r="C12" s="115">
        <v>1578.9</v>
      </c>
      <c r="D12" s="115">
        <v>1578.8999999999999</v>
      </c>
      <c r="E12" s="115">
        <f t="shared" si="0"/>
        <v>99.99999999999999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</row>
    <row r="13" spans="1:250" ht="15">
      <c r="A13" s="113">
        <v>5</v>
      </c>
      <c r="B13" s="114" t="s">
        <v>9</v>
      </c>
      <c r="C13" s="115">
        <v>2421.1</v>
      </c>
      <c r="D13" s="115">
        <v>2421.1</v>
      </c>
      <c r="E13" s="115">
        <f t="shared" si="0"/>
        <v>100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</row>
    <row r="14" spans="1:250" ht="15">
      <c r="A14" s="113">
        <v>6</v>
      </c>
      <c r="B14" s="114" t="s">
        <v>10</v>
      </c>
      <c r="C14" s="115">
        <v>1389.5</v>
      </c>
      <c r="D14" s="115">
        <v>1389.49</v>
      </c>
      <c r="E14" s="115">
        <f t="shared" si="0"/>
        <v>99.99928031666066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</row>
    <row r="15" spans="1:250" ht="15">
      <c r="A15" s="113">
        <v>7</v>
      </c>
      <c r="B15" s="114" t="s">
        <v>11</v>
      </c>
      <c r="C15" s="115">
        <v>1560</v>
      </c>
      <c r="D15" s="115">
        <v>1560</v>
      </c>
      <c r="E15" s="115">
        <f t="shared" si="0"/>
        <v>100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</row>
    <row r="16" spans="1:250" ht="15">
      <c r="A16" s="113">
        <v>8</v>
      </c>
      <c r="B16" s="114" t="s">
        <v>12</v>
      </c>
      <c r="C16" s="115">
        <v>1504.4</v>
      </c>
      <c r="D16" s="115">
        <v>1504.4</v>
      </c>
      <c r="E16" s="115">
        <f t="shared" si="0"/>
        <v>100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</row>
    <row r="17" spans="1:250" ht="15">
      <c r="A17" s="113">
        <v>9</v>
      </c>
      <c r="B17" s="114" t="s">
        <v>16</v>
      </c>
      <c r="C17" s="115">
        <v>1789.5</v>
      </c>
      <c r="D17" s="115">
        <v>1789.5</v>
      </c>
      <c r="E17" s="115">
        <f t="shared" si="0"/>
        <v>100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</row>
    <row r="18" spans="1:250" ht="15">
      <c r="A18" s="113">
        <v>10</v>
      </c>
      <c r="B18" s="114" t="s">
        <v>18</v>
      </c>
      <c r="C18" s="115">
        <v>2210.5</v>
      </c>
      <c r="D18" s="115">
        <v>2210.5</v>
      </c>
      <c r="E18" s="115">
        <f t="shared" si="0"/>
        <v>100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</row>
    <row r="19" spans="1:250" ht="15">
      <c r="A19" s="113">
        <v>11</v>
      </c>
      <c r="B19" s="114" t="s">
        <v>19</v>
      </c>
      <c r="C19" s="115">
        <v>1368.4</v>
      </c>
      <c r="D19" s="115">
        <v>1368.4</v>
      </c>
      <c r="E19" s="115">
        <f t="shared" si="0"/>
        <v>100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</row>
    <row r="20" spans="1:250" ht="14.25">
      <c r="A20" s="117"/>
      <c r="B20" s="118" t="s">
        <v>21</v>
      </c>
      <c r="C20" s="119">
        <f>C9+C10+C11+C12+C13+C14+C15+C16+C17+C18+C19</f>
        <v>18361.300000000003</v>
      </c>
      <c r="D20" s="119">
        <f>D9+D10+D11+D12+D13+D14+D15+D16+D17+D18+D19</f>
        <v>18361.29</v>
      </c>
      <c r="E20" s="119">
        <f>D20/C20*100</f>
        <v>99.99994553762532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</row>
    <row r="21" spans="1:2" ht="15.75">
      <c r="A21" s="109"/>
      <c r="B21" s="109"/>
    </row>
    <row r="27" ht="15.75">
      <c r="F27" s="109"/>
    </row>
  </sheetData>
  <sheetProtection/>
  <mergeCells count="7">
    <mergeCell ref="A4:E4"/>
    <mergeCell ref="A5:E5"/>
    <mergeCell ref="A7:A8"/>
    <mergeCell ref="B7:B8"/>
    <mergeCell ref="C7:C8"/>
    <mergeCell ref="D7:D8"/>
    <mergeCell ref="E7:E8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2" max="2" width="21.8515625" style="0" customWidth="1"/>
    <col min="3" max="4" width="12.421875" style="0" customWidth="1"/>
    <col min="5" max="5" width="15.28125" style="0" customWidth="1"/>
  </cols>
  <sheetData>
    <row r="1" ht="15.75">
      <c r="E1" s="256" t="s">
        <v>82</v>
      </c>
    </row>
    <row r="2" ht="15.75">
      <c r="E2" s="256" t="s">
        <v>85</v>
      </c>
    </row>
    <row r="4" spans="1:5" ht="15.75">
      <c r="A4" s="430" t="s">
        <v>44</v>
      </c>
      <c r="B4" s="430"/>
      <c r="C4" s="430"/>
      <c r="D4" s="430"/>
      <c r="E4" s="430"/>
    </row>
    <row r="5" spans="1:5" ht="57.75" customHeight="1">
      <c r="A5" s="413" t="s">
        <v>107</v>
      </c>
      <c r="B5" s="413"/>
      <c r="C5" s="413"/>
      <c r="D5" s="413"/>
      <c r="E5" s="413"/>
    </row>
    <row r="6" spans="1:5" ht="14.25">
      <c r="A6" s="133"/>
      <c r="B6" s="133"/>
      <c r="C6" s="133"/>
      <c r="D6" s="131"/>
      <c r="E6" s="131"/>
    </row>
    <row r="7" spans="1:5" ht="15.75">
      <c r="A7" s="132"/>
      <c r="B7" s="132"/>
      <c r="D7" s="216"/>
      <c r="E7" s="217" t="s">
        <v>0</v>
      </c>
    </row>
    <row r="8" spans="1:5" s="53" customFormat="1" ht="25.5" customHeight="1">
      <c r="A8" s="437" t="s">
        <v>1</v>
      </c>
      <c r="B8" s="437" t="s">
        <v>2</v>
      </c>
      <c r="C8" s="437" t="s">
        <v>41</v>
      </c>
      <c r="D8" s="439" t="s">
        <v>45</v>
      </c>
      <c r="E8" s="439" t="s">
        <v>52</v>
      </c>
    </row>
    <row r="9" spans="1:5" s="53" customFormat="1" ht="24" customHeight="1">
      <c r="A9" s="437"/>
      <c r="B9" s="437"/>
      <c r="C9" s="437"/>
      <c r="D9" s="439"/>
      <c r="E9" s="439"/>
    </row>
    <row r="10" spans="1:5" ht="15.75">
      <c r="A10" s="212">
        <v>1</v>
      </c>
      <c r="B10" s="213" t="s">
        <v>15</v>
      </c>
      <c r="C10" s="218">
        <v>1070</v>
      </c>
      <c r="D10" s="219">
        <v>1070</v>
      </c>
      <c r="E10" s="219">
        <v>100</v>
      </c>
    </row>
    <row r="11" spans="1:5" ht="15.75">
      <c r="A11" s="214"/>
      <c r="B11" s="215" t="s">
        <v>21</v>
      </c>
      <c r="C11" s="220">
        <v>1070</v>
      </c>
      <c r="D11" s="221">
        <v>1070</v>
      </c>
      <c r="E11" s="221">
        <v>100</v>
      </c>
    </row>
    <row r="27" ht="15.75">
      <c r="F27" s="2"/>
    </row>
  </sheetData>
  <sheetProtection/>
  <mergeCells count="7">
    <mergeCell ref="A4:E4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2" max="2" width="22.140625" style="0" customWidth="1"/>
    <col min="3" max="5" width="13.7109375" style="0" customWidth="1"/>
    <col min="6" max="6" width="9.140625" style="0" customWidth="1"/>
  </cols>
  <sheetData>
    <row r="1" ht="15.75">
      <c r="E1" s="256" t="s">
        <v>83</v>
      </c>
    </row>
    <row r="2" ht="15.75">
      <c r="E2" s="256" t="s">
        <v>85</v>
      </c>
    </row>
    <row r="4" spans="1:5" ht="15.75">
      <c r="A4" s="430" t="s">
        <v>44</v>
      </c>
      <c r="B4" s="430"/>
      <c r="C4" s="430"/>
      <c r="D4" s="430"/>
      <c r="E4" s="430"/>
    </row>
    <row r="5" spans="1:5" ht="45.75" customHeight="1">
      <c r="A5" s="413" t="s">
        <v>108</v>
      </c>
      <c r="B5" s="413"/>
      <c r="C5" s="413"/>
      <c r="D5" s="413"/>
      <c r="E5" s="413"/>
    </row>
    <row r="6" spans="1:5" ht="14.25">
      <c r="A6" s="133"/>
      <c r="B6" s="133"/>
      <c r="C6" s="133"/>
      <c r="D6" s="131"/>
      <c r="E6" s="131"/>
    </row>
    <row r="7" spans="1:5" ht="15.75">
      <c r="A7" s="132"/>
      <c r="B7" s="132"/>
      <c r="D7" s="216"/>
      <c r="E7" s="216" t="s">
        <v>0</v>
      </c>
    </row>
    <row r="8" spans="1:5" ht="15.75" customHeight="1">
      <c r="A8" s="437" t="s">
        <v>1</v>
      </c>
      <c r="B8" s="437" t="s">
        <v>2</v>
      </c>
      <c r="C8" s="437" t="s">
        <v>41</v>
      </c>
      <c r="D8" s="439" t="s">
        <v>45</v>
      </c>
      <c r="E8" s="439" t="s">
        <v>52</v>
      </c>
    </row>
    <row r="9" spans="1:5" ht="12.75">
      <c r="A9" s="437"/>
      <c r="B9" s="437"/>
      <c r="C9" s="437"/>
      <c r="D9" s="439"/>
      <c r="E9" s="439"/>
    </row>
    <row r="10" spans="1:5" ht="15.75" customHeight="1">
      <c r="A10" s="446" t="s">
        <v>142</v>
      </c>
      <c r="B10" s="447"/>
      <c r="C10" s="447"/>
      <c r="D10" s="447"/>
      <c r="E10" s="448"/>
    </row>
    <row r="11" spans="1:5" ht="15.75">
      <c r="A11" s="401">
        <v>1</v>
      </c>
      <c r="B11" s="394" t="s">
        <v>42</v>
      </c>
      <c r="C11" s="402">
        <v>1769.5</v>
      </c>
      <c r="D11" s="402">
        <v>1769.5</v>
      </c>
      <c r="E11" s="402">
        <f aca="true" t="shared" si="0" ref="E11:E16">+D11/C11*100</f>
        <v>100</v>
      </c>
    </row>
    <row r="12" spans="1:5" ht="15.75">
      <c r="A12" s="396">
        <v>2</v>
      </c>
      <c r="B12" s="387" t="s">
        <v>6</v>
      </c>
      <c r="C12" s="397">
        <v>1769.5</v>
      </c>
      <c r="D12" s="397">
        <v>1769.5</v>
      </c>
      <c r="E12" s="397">
        <f t="shared" si="0"/>
        <v>100</v>
      </c>
    </row>
    <row r="13" spans="1:5" ht="15.75">
      <c r="A13" s="396">
        <v>3</v>
      </c>
      <c r="B13" s="387" t="s">
        <v>143</v>
      </c>
      <c r="C13" s="397">
        <v>1769.5</v>
      </c>
      <c r="D13" s="397">
        <v>1769.5</v>
      </c>
      <c r="E13" s="397">
        <f t="shared" si="0"/>
        <v>100</v>
      </c>
    </row>
    <row r="14" spans="1:5" ht="15.75">
      <c r="A14" s="396">
        <v>4</v>
      </c>
      <c r="B14" s="387" t="s">
        <v>10</v>
      </c>
      <c r="C14" s="397">
        <v>1769.4</v>
      </c>
      <c r="D14" s="397">
        <v>1769.3999999999999</v>
      </c>
      <c r="E14" s="397">
        <f t="shared" si="0"/>
        <v>99.99999999999999</v>
      </c>
    </row>
    <row r="15" spans="1:5" ht="15.75">
      <c r="A15" s="396">
        <v>5</v>
      </c>
      <c r="B15" s="387" t="s">
        <v>22</v>
      </c>
      <c r="C15" s="397">
        <v>5308.5</v>
      </c>
      <c r="D15" s="397">
        <v>5308.5</v>
      </c>
      <c r="E15" s="397">
        <f t="shared" si="0"/>
        <v>100</v>
      </c>
    </row>
    <row r="16" spans="1:5" ht="15.75">
      <c r="A16" s="403"/>
      <c r="B16" s="404" t="s">
        <v>21</v>
      </c>
      <c r="C16" s="405">
        <f>SUM(C11:C15)</f>
        <v>12386.4</v>
      </c>
      <c r="D16" s="405">
        <f>SUM(D11:D15)</f>
        <v>12386.4</v>
      </c>
      <c r="E16" s="405">
        <f t="shared" si="0"/>
        <v>100</v>
      </c>
    </row>
    <row r="17" spans="1:5" ht="15.75">
      <c r="A17" s="449" t="s">
        <v>144</v>
      </c>
      <c r="B17" s="450"/>
      <c r="C17" s="450"/>
      <c r="D17" s="450"/>
      <c r="E17" s="451"/>
    </row>
    <row r="18" spans="1:5" ht="15.75">
      <c r="A18" s="378">
        <v>1</v>
      </c>
      <c r="B18" s="394" t="s">
        <v>59</v>
      </c>
      <c r="C18" s="402">
        <v>1769.4</v>
      </c>
      <c r="D18" s="402">
        <v>1769.3999999999999</v>
      </c>
      <c r="E18" s="402">
        <f>+D18/C18*100</f>
        <v>99.99999999999999</v>
      </c>
    </row>
    <row r="19" spans="1:5" ht="15.75">
      <c r="A19" s="381">
        <v>2</v>
      </c>
      <c r="B19" s="387" t="s">
        <v>50</v>
      </c>
      <c r="C19" s="397">
        <v>1769.4</v>
      </c>
      <c r="D19" s="397">
        <v>1769.4</v>
      </c>
      <c r="E19" s="397">
        <f>+D19/C19*100</f>
        <v>100</v>
      </c>
    </row>
    <row r="20" spans="1:5" ht="15.75">
      <c r="A20" s="389"/>
      <c r="B20" s="385" t="s">
        <v>21</v>
      </c>
      <c r="C20" s="398">
        <f>C18+C19</f>
        <v>3538.8</v>
      </c>
      <c r="D20" s="398">
        <f>D18+D19</f>
        <v>3538.8</v>
      </c>
      <c r="E20" s="398">
        <f>+D20/C20*100</f>
        <v>100</v>
      </c>
    </row>
    <row r="21" spans="1:5" ht="15.75">
      <c r="A21" s="399"/>
      <c r="B21" s="399" t="s">
        <v>141</v>
      </c>
      <c r="C21" s="400">
        <f>C16+C20</f>
        <v>15925.2</v>
      </c>
      <c r="D21" s="400">
        <f>D16+D20</f>
        <v>15925.2</v>
      </c>
      <c r="E21" s="400">
        <f>+D21/C21*100</f>
        <v>100</v>
      </c>
    </row>
    <row r="32" ht="15.75">
      <c r="F32" s="2"/>
    </row>
  </sheetData>
  <sheetProtection/>
  <mergeCells count="9">
    <mergeCell ref="A10:E10"/>
    <mergeCell ref="A17:E17"/>
    <mergeCell ref="D8:D9"/>
    <mergeCell ref="E8:E9"/>
    <mergeCell ref="A4:E4"/>
    <mergeCell ref="A5:E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6" width="13.421875" style="0" customWidth="1"/>
  </cols>
  <sheetData>
    <row r="1" spans="1:6" ht="15.75">
      <c r="A1" s="233"/>
      <c r="B1" s="234"/>
      <c r="C1" s="235"/>
      <c r="E1" s="256" t="s">
        <v>87</v>
      </c>
      <c r="F1" s="256"/>
    </row>
    <row r="2" spans="1:6" ht="15.75">
      <c r="A2" s="233"/>
      <c r="B2" s="234"/>
      <c r="C2" s="235"/>
      <c r="E2" s="256" t="s">
        <v>85</v>
      </c>
      <c r="F2" s="256"/>
    </row>
    <row r="3" spans="1:3" ht="15.75">
      <c r="A3" s="233"/>
      <c r="B3" s="233"/>
      <c r="C3" s="236"/>
    </row>
    <row r="4" spans="1:6" ht="15.75">
      <c r="A4" s="431" t="s">
        <v>44</v>
      </c>
      <c r="B4" s="431"/>
      <c r="C4" s="431"/>
      <c r="D4" s="431"/>
      <c r="E4" s="431"/>
      <c r="F4" s="237"/>
    </row>
    <row r="5" spans="1:6" ht="73.5" customHeight="1">
      <c r="A5" s="432" t="s">
        <v>132</v>
      </c>
      <c r="B5" s="432"/>
      <c r="C5" s="432"/>
      <c r="D5" s="432"/>
      <c r="E5" s="432"/>
      <c r="F5" s="258"/>
    </row>
    <row r="6" spans="2:5" ht="15.75">
      <c r="B6" s="358"/>
      <c r="C6" s="358"/>
      <c r="D6" s="358"/>
      <c r="E6" s="358" t="s">
        <v>0</v>
      </c>
    </row>
    <row r="7" spans="1:6" ht="27.75" customHeight="1">
      <c r="A7" s="452" t="s">
        <v>1</v>
      </c>
      <c r="B7" s="452" t="s">
        <v>2</v>
      </c>
      <c r="C7" s="453" t="s">
        <v>3</v>
      </c>
      <c r="D7" s="454" t="s">
        <v>47</v>
      </c>
      <c r="E7" s="454" t="s">
        <v>52</v>
      </c>
      <c r="F7" s="284"/>
    </row>
    <row r="8" spans="1:6" ht="15" customHeight="1">
      <c r="A8" s="452"/>
      <c r="B8" s="452"/>
      <c r="C8" s="453"/>
      <c r="D8" s="454"/>
      <c r="E8" s="454"/>
      <c r="F8" s="284"/>
    </row>
    <row r="9" spans="1:6" ht="15.75">
      <c r="A9" s="241">
        <v>1</v>
      </c>
      <c r="B9" s="242" t="s">
        <v>16</v>
      </c>
      <c r="C9" s="243">
        <v>21.900000000000002</v>
      </c>
      <c r="D9" s="243">
        <v>21.900000000000002</v>
      </c>
      <c r="E9" s="243">
        <f>D9/C9*100</f>
        <v>100</v>
      </c>
      <c r="F9" s="285"/>
    </row>
    <row r="10" spans="1:6" ht="15.75">
      <c r="A10" s="241">
        <v>2</v>
      </c>
      <c r="B10" s="242" t="s">
        <v>18</v>
      </c>
      <c r="C10" s="243">
        <v>5.002000000000001</v>
      </c>
      <c r="D10" s="243">
        <v>5.002</v>
      </c>
      <c r="E10" s="243">
        <f>D10/C10*100</f>
        <v>99.99999999999997</v>
      </c>
      <c r="F10" s="285"/>
    </row>
    <row r="11" spans="1:6" ht="15.75">
      <c r="A11" s="241">
        <v>3</v>
      </c>
      <c r="B11" s="242" t="s">
        <v>20</v>
      </c>
      <c r="C11" s="243">
        <v>14.665</v>
      </c>
      <c r="D11" s="243">
        <v>14.664</v>
      </c>
      <c r="E11" s="243">
        <f>D11/C11*100</f>
        <v>99.99318104330038</v>
      </c>
      <c r="F11" s="285"/>
    </row>
    <row r="12" spans="1:6" ht="15.75">
      <c r="A12" s="241">
        <v>4</v>
      </c>
      <c r="B12" s="242" t="s">
        <v>22</v>
      </c>
      <c r="C12" s="243">
        <v>427.554</v>
      </c>
      <c r="D12" s="243">
        <v>427.52</v>
      </c>
      <c r="E12" s="243">
        <f>D12/C12*100</f>
        <v>99.99204778811566</v>
      </c>
      <c r="F12" s="285"/>
    </row>
    <row r="13" spans="1:6" ht="15.75">
      <c r="A13" s="244"/>
      <c r="B13" s="245" t="s">
        <v>21</v>
      </c>
      <c r="C13" s="246">
        <f>SUM(C9:C12)</f>
        <v>469.121</v>
      </c>
      <c r="D13" s="246">
        <f>SUM(D9:D12)</f>
        <v>469.086</v>
      </c>
      <c r="E13" s="246">
        <f>D13/C13*100</f>
        <v>99.99253923827756</v>
      </c>
      <c r="F13" s="286"/>
    </row>
    <row r="27" ht="15.75">
      <c r="F27" s="2"/>
    </row>
  </sheetData>
  <sheetProtection/>
  <mergeCells count="7">
    <mergeCell ref="A4:E4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1" max="1" width="5.00390625" style="0" customWidth="1"/>
    <col min="2" max="2" width="19.140625" style="0" customWidth="1"/>
    <col min="3" max="5" width="16.421875" style="0" customWidth="1"/>
  </cols>
  <sheetData>
    <row r="1" spans="1:5" ht="15.75">
      <c r="A1" s="109"/>
      <c r="B1" s="110"/>
      <c r="C1" s="110"/>
      <c r="D1" s="110"/>
      <c r="E1" s="256" t="s">
        <v>88</v>
      </c>
    </row>
    <row r="2" spans="1:5" ht="15.75">
      <c r="A2" s="109"/>
      <c r="B2" s="110"/>
      <c r="C2" s="110"/>
      <c r="D2" s="110"/>
      <c r="E2" s="256" t="s">
        <v>85</v>
      </c>
    </row>
    <row r="3" spans="1:5" ht="15.75">
      <c r="A3" s="109"/>
      <c r="B3" s="110"/>
      <c r="C3" s="110"/>
      <c r="D3" s="110"/>
      <c r="E3" s="223"/>
    </row>
    <row r="4" spans="1:5" ht="15.75">
      <c r="A4" s="435" t="s">
        <v>44</v>
      </c>
      <c r="B4" s="435"/>
      <c r="C4" s="435"/>
      <c r="D4" s="435"/>
      <c r="E4" s="435"/>
    </row>
    <row r="5" spans="1:5" ht="41.25" customHeight="1">
      <c r="A5" s="436" t="s">
        <v>136</v>
      </c>
      <c r="B5" s="436"/>
      <c r="C5" s="436"/>
      <c r="D5" s="436"/>
      <c r="E5" s="436"/>
    </row>
    <row r="6" spans="1:5" ht="15.75">
      <c r="A6" s="111"/>
      <c r="B6" s="111"/>
      <c r="C6" s="110"/>
      <c r="E6" s="259" t="s">
        <v>0</v>
      </c>
    </row>
    <row r="7" spans="1:5" ht="21.75" customHeight="1">
      <c r="A7" s="454" t="s">
        <v>1</v>
      </c>
      <c r="B7" s="454" t="s">
        <v>2</v>
      </c>
      <c r="C7" s="454" t="s">
        <v>41</v>
      </c>
      <c r="D7" s="454" t="s">
        <v>47</v>
      </c>
      <c r="E7" s="454" t="s">
        <v>52</v>
      </c>
    </row>
    <row r="8" spans="1:5" ht="12.75">
      <c r="A8" s="454"/>
      <c r="B8" s="454"/>
      <c r="C8" s="454"/>
      <c r="D8" s="454"/>
      <c r="E8" s="454"/>
    </row>
    <row r="9" spans="1:5" ht="15.75">
      <c r="A9" s="252">
        <v>1</v>
      </c>
      <c r="B9" s="125" t="s">
        <v>50</v>
      </c>
      <c r="C9" s="253">
        <v>3279.3</v>
      </c>
      <c r="D9" s="253">
        <v>3279.2799999999997</v>
      </c>
      <c r="E9" s="126">
        <f>D9/C9*100</f>
        <v>99.99939011374377</v>
      </c>
    </row>
    <row r="10" spans="1:5" ht="15.75" customHeight="1">
      <c r="A10" s="127"/>
      <c r="B10" s="128" t="s">
        <v>21</v>
      </c>
      <c r="C10" s="254">
        <f>SUM(C9)</f>
        <v>3279.3</v>
      </c>
      <c r="D10" s="254">
        <f>SUM(D9)</f>
        <v>3279.2799999999997</v>
      </c>
      <c r="E10" s="129">
        <f>D10/C10*100</f>
        <v>99.99939011374377</v>
      </c>
    </row>
    <row r="12" ht="15.75" customHeight="1"/>
    <row r="14" ht="15.75" customHeight="1"/>
    <row r="27" ht="15.75">
      <c r="F27" s="2"/>
    </row>
  </sheetData>
  <sheetProtection/>
  <mergeCells count="7">
    <mergeCell ref="E7:E8"/>
    <mergeCell ref="A4:E4"/>
    <mergeCell ref="A5:E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22.8515625" style="0" customWidth="1"/>
    <col min="3" max="5" width="16.421875" style="0" customWidth="1"/>
  </cols>
  <sheetData>
    <row r="1" spans="1:5" ht="15.75">
      <c r="A1" s="109"/>
      <c r="B1" s="110"/>
      <c r="C1" s="110"/>
      <c r="D1" s="110"/>
      <c r="E1" s="256" t="s">
        <v>89</v>
      </c>
    </row>
    <row r="2" spans="1:5" ht="15.75">
      <c r="A2" s="109"/>
      <c r="B2" s="110"/>
      <c r="C2" s="110"/>
      <c r="D2" s="110"/>
      <c r="E2" s="256" t="s">
        <v>85</v>
      </c>
    </row>
    <row r="3" spans="1:5" ht="15.75">
      <c r="A3" s="109"/>
      <c r="B3" s="110"/>
      <c r="C3" s="110"/>
      <c r="D3" s="110"/>
      <c r="E3" s="223"/>
    </row>
    <row r="4" spans="1:5" ht="15.75">
      <c r="A4" s="435" t="s">
        <v>44</v>
      </c>
      <c r="B4" s="435"/>
      <c r="C4" s="435"/>
      <c r="D4" s="435"/>
      <c r="E4" s="435"/>
    </row>
    <row r="5" spans="1:5" ht="58.5" customHeight="1">
      <c r="A5" s="436" t="s">
        <v>137</v>
      </c>
      <c r="B5" s="436"/>
      <c r="C5" s="436"/>
      <c r="D5" s="436"/>
      <c r="E5" s="436"/>
    </row>
    <row r="6" spans="1:5" ht="15.75">
      <c r="A6" s="111"/>
      <c r="B6" s="111"/>
      <c r="C6" s="110"/>
      <c r="E6" s="112" t="s">
        <v>0</v>
      </c>
    </row>
    <row r="7" spans="1:5" ht="21.75" customHeight="1">
      <c r="A7" s="123" t="s">
        <v>1</v>
      </c>
      <c r="B7" s="123" t="s">
        <v>2</v>
      </c>
      <c r="C7" s="123" t="s">
        <v>41</v>
      </c>
      <c r="D7" s="123" t="s">
        <v>47</v>
      </c>
      <c r="E7" s="122" t="s">
        <v>52</v>
      </c>
    </row>
    <row r="8" spans="1:5" ht="15.75">
      <c r="A8" s="252">
        <v>1</v>
      </c>
      <c r="B8" s="125" t="s">
        <v>5</v>
      </c>
      <c r="C8" s="253">
        <v>1066</v>
      </c>
      <c r="D8" s="253">
        <v>1066</v>
      </c>
      <c r="E8" s="255">
        <f>D8/C8*100</f>
        <v>100</v>
      </c>
    </row>
    <row r="9" spans="1:5" ht="15.75">
      <c r="A9" s="252">
        <v>2</v>
      </c>
      <c r="B9" s="125" t="s">
        <v>42</v>
      </c>
      <c r="C9" s="253">
        <v>4567</v>
      </c>
      <c r="D9" s="253">
        <v>4567</v>
      </c>
      <c r="E9" s="126">
        <f aca="true" t="shared" si="0" ref="E9:E14">D9/C9*100</f>
        <v>100</v>
      </c>
    </row>
    <row r="10" spans="1:5" ht="15.75">
      <c r="A10" s="252">
        <v>3</v>
      </c>
      <c r="B10" s="125" t="s">
        <v>7</v>
      </c>
      <c r="C10" s="253">
        <v>1000</v>
      </c>
      <c r="D10" s="253">
        <v>1000</v>
      </c>
      <c r="E10" s="126">
        <f t="shared" si="0"/>
        <v>100</v>
      </c>
    </row>
    <row r="11" spans="1:5" ht="15.75">
      <c r="A11" s="252">
        <v>4</v>
      </c>
      <c r="B11" s="125" t="s">
        <v>16</v>
      </c>
      <c r="C11" s="253">
        <v>4364</v>
      </c>
      <c r="D11" s="253">
        <v>4364</v>
      </c>
      <c r="E11" s="126">
        <f t="shared" si="0"/>
        <v>100</v>
      </c>
    </row>
    <row r="12" spans="1:5" ht="15.75">
      <c r="A12" s="252">
        <v>5</v>
      </c>
      <c r="B12" s="125" t="s">
        <v>18</v>
      </c>
      <c r="C12" s="253">
        <v>4597</v>
      </c>
      <c r="D12" s="253">
        <v>4597</v>
      </c>
      <c r="E12" s="126">
        <f t="shared" si="0"/>
        <v>100</v>
      </c>
    </row>
    <row r="13" spans="1:5" ht="15.75">
      <c r="A13" s="252">
        <v>6</v>
      </c>
      <c r="B13" s="125" t="s">
        <v>59</v>
      </c>
      <c r="C13" s="253">
        <v>7909</v>
      </c>
      <c r="D13" s="253">
        <v>7909</v>
      </c>
      <c r="E13" s="126">
        <f t="shared" si="0"/>
        <v>100</v>
      </c>
    </row>
    <row r="14" spans="1:5" ht="15.75">
      <c r="A14" s="252">
        <v>7</v>
      </c>
      <c r="B14" s="125" t="s">
        <v>50</v>
      </c>
      <c r="C14" s="253">
        <v>48306</v>
      </c>
      <c r="D14" s="253">
        <v>48306</v>
      </c>
      <c r="E14" s="126">
        <f t="shared" si="0"/>
        <v>100</v>
      </c>
    </row>
    <row r="15" spans="1:5" ht="15.75">
      <c r="A15" s="127"/>
      <c r="B15" s="128" t="s">
        <v>21</v>
      </c>
      <c r="C15" s="254">
        <f>SUM(C8:C14)</f>
        <v>71809</v>
      </c>
      <c r="D15" s="254">
        <f>SUM(D8:D14)</f>
        <v>71809</v>
      </c>
      <c r="E15" s="129">
        <f>D15/C15*100</f>
        <v>100</v>
      </c>
    </row>
    <row r="27" ht="15.75">
      <c r="F27" s="2"/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IR39"/>
  <sheetViews>
    <sheetView view="pageBreakPreview" zoomScaleSheetLayoutView="100" zoomScalePageLayoutView="0" workbookViewId="0" topLeftCell="A7">
      <selection activeCell="A5" sqref="A5:E5"/>
    </sheetView>
  </sheetViews>
  <sheetFormatPr defaultColWidth="9.140625" defaultRowHeight="12.75"/>
  <cols>
    <col min="1" max="1" width="7.7109375" style="110" customWidth="1"/>
    <col min="2" max="2" width="21.7109375" style="110" customWidth="1"/>
    <col min="3" max="3" width="14.28125" style="110" bestFit="1" customWidth="1"/>
    <col min="4" max="4" width="12.28125" style="110" bestFit="1" customWidth="1"/>
    <col min="5" max="5" width="14.00390625" style="110" customWidth="1"/>
    <col min="6" max="250" width="9.140625" style="110" customWidth="1"/>
  </cols>
  <sheetData>
    <row r="1" spans="1:5" ht="15.75">
      <c r="A1" s="109"/>
      <c r="E1" s="256" t="s">
        <v>90</v>
      </c>
    </row>
    <row r="2" spans="1:5" ht="15.75">
      <c r="A2" s="109"/>
      <c r="E2" s="256" t="s">
        <v>85</v>
      </c>
    </row>
    <row r="3" ht="15.75">
      <c r="A3" s="109"/>
    </row>
    <row r="4" spans="1:5" ht="15.75">
      <c r="A4" s="435" t="s">
        <v>44</v>
      </c>
      <c r="B4" s="435"/>
      <c r="C4" s="435"/>
      <c r="D4" s="435"/>
      <c r="E4" s="435"/>
    </row>
    <row r="5" spans="1:5" ht="62.25" customHeight="1">
      <c r="A5" s="436" t="s">
        <v>138</v>
      </c>
      <c r="B5" s="436"/>
      <c r="C5" s="436"/>
      <c r="D5" s="436"/>
      <c r="E5" s="436"/>
    </row>
    <row r="6" spans="1:5" ht="15.75">
      <c r="A6" s="111"/>
      <c r="B6" s="111"/>
      <c r="E6" s="112" t="s">
        <v>0</v>
      </c>
    </row>
    <row r="7" spans="1:252" ht="15">
      <c r="A7" s="437" t="s">
        <v>1</v>
      </c>
      <c r="B7" s="437" t="s">
        <v>2</v>
      </c>
      <c r="C7" s="437" t="s">
        <v>41</v>
      </c>
      <c r="D7" s="439" t="s">
        <v>45</v>
      </c>
      <c r="E7" s="439" t="s">
        <v>52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53"/>
      <c r="IR7" s="53"/>
    </row>
    <row r="8" spans="1:252" ht="15">
      <c r="A8" s="437"/>
      <c r="B8" s="437"/>
      <c r="C8" s="437"/>
      <c r="D8" s="439"/>
      <c r="E8" s="439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53"/>
      <c r="IR8" s="53"/>
    </row>
    <row r="9" spans="1:252" ht="37.5" customHeight="1">
      <c r="A9" s="446" t="s">
        <v>139</v>
      </c>
      <c r="B9" s="447"/>
      <c r="C9" s="447"/>
      <c r="D9" s="447"/>
      <c r="E9" s="448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53"/>
      <c r="IR9" s="53"/>
    </row>
    <row r="10" spans="1:252" ht="15.75">
      <c r="A10" s="378">
        <v>1</v>
      </c>
      <c r="B10" s="379" t="s">
        <v>5</v>
      </c>
      <c r="C10" s="380">
        <v>538</v>
      </c>
      <c r="D10" s="380">
        <v>538</v>
      </c>
      <c r="E10" s="380">
        <f>+D10/C10*100</f>
        <v>100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53"/>
      <c r="IR10" s="53"/>
    </row>
    <row r="11" spans="1:252" ht="15.75">
      <c r="A11" s="381">
        <v>2</v>
      </c>
      <c r="B11" s="382" t="s">
        <v>42</v>
      </c>
      <c r="C11" s="383">
        <v>256.8</v>
      </c>
      <c r="D11" s="383">
        <v>256.8</v>
      </c>
      <c r="E11" s="383">
        <f aca="true" t="shared" si="0" ref="E11:E18">+D11/C11*100</f>
        <v>100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53"/>
      <c r="IR11" s="53"/>
    </row>
    <row r="12" spans="1:252" ht="15.75">
      <c r="A12" s="381">
        <v>3</v>
      </c>
      <c r="B12" s="382" t="s">
        <v>6</v>
      </c>
      <c r="C12" s="383">
        <v>678.5</v>
      </c>
      <c r="D12" s="383">
        <v>678.5</v>
      </c>
      <c r="E12" s="383">
        <f t="shared" si="0"/>
        <v>100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53"/>
      <c r="IR12" s="53"/>
    </row>
    <row r="13" spans="1:252" ht="15.75">
      <c r="A13" s="381">
        <v>4</v>
      </c>
      <c r="B13" s="382" t="s">
        <v>12</v>
      </c>
      <c r="C13" s="383">
        <v>1263.5</v>
      </c>
      <c r="D13" s="383">
        <v>1263.5</v>
      </c>
      <c r="E13" s="383">
        <f t="shared" si="0"/>
        <v>100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53"/>
      <c r="IR13" s="53"/>
    </row>
    <row r="14" spans="1:252" ht="15.75" customHeight="1">
      <c r="A14" s="381">
        <v>5</v>
      </c>
      <c r="B14" s="382" t="s">
        <v>13</v>
      </c>
      <c r="C14" s="383">
        <v>498.5</v>
      </c>
      <c r="D14" s="383">
        <v>498.5</v>
      </c>
      <c r="E14" s="383">
        <f t="shared" si="0"/>
        <v>100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53"/>
      <c r="IR14" s="53"/>
    </row>
    <row r="15" spans="1:252" ht="15.75">
      <c r="A15" s="381">
        <v>6</v>
      </c>
      <c r="B15" s="382" t="s">
        <v>16</v>
      </c>
      <c r="C15" s="383">
        <v>116</v>
      </c>
      <c r="D15" s="383">
        <v>116</v>
      </c>
      <c r="E15" s="383">
        <f t="shared" si="0"/>
        <v>100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53"/>
      <c r="IR15" s="53"/>
    </row>
    <row r="16" spans="1:252" ht="15.75">
      <c r="A16" s="381">
        <v>7</v>
      </c>
      <c r="B16" s="382" t="s">
        <v>17</v>
      </c>
      <c r="C16" s="383">
        <v>422</v>
      </c>
      <c r="D16" s="383">
        <v>422</v>
      </c>
      <c r="E16" s="383">
        <f t="shared" si="0"/>
        <v>100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53"/>
      <c r="IR16" s="53"/>
    </row>
    <row r="17" spans="1:252" ht="15.75">
      <c r="A17" s="381">
        <v>8</v>
      </c>
      <c r="B17" s="382" t="s">
        <v>19</v>
      </c>
      <c r="C17" s="383">
        <v>116</v>
      </c>
      <c r="D17" s="383">
        <v>116</v>
      </c>
      <c r="E17" s="383">
        <f t="shared" si="0"/>
        <v>100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53"/>
      <c r="IR17" s="53"/>
    </row>
    <row r="18" spans="1:252" ht="15.75">
      <c r="A18" s="384"/>
      <c r="B18" s="385" t="s">
        <v>21</v>
      </c>
      <c r="C18" s="386">
        <f>SUM(C10:C17)</f>
        <v>3889.3</v>
      </c>
      <c r="D18" s="386">
        <f>SUM(D10:D17)</f>
        <v>3889.3</v>
      </c>
      <c r="E18" s="386">
        <f t="shared" si="0"/>
        <v>100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53"/>
      <c r="IR18" s="53"/>
    </row>
    <row r="19" spans="1:252" ht="51" customHeight="1">
      <c r="A19" s="455" t="s">
        <v>140</v>
      </c>
      <c r="B19" s="456"/>
      <c r="C19" s="456"/>
      <c r="D19" s="456"/>
      <c r="E19" s="457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53"/>
      <c r="IR19" s="53"/>
    </row>
    <row r="20" spans="1:252" ht="15.75">
      <c r="A20" s="378">
        <v>1</v>
      </c>
      <c r="B20" s="394" t="s">
        <v>42</v>
      </c>
      <c r="C20" s="395">
        <v>3912</v>
      </c>
      <c r="D20" s="257">
        <v>3912</v>
      </c>
      <c r="E20" s="380">
        <f>+D20/C20*100</f>
        <v>100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53"/>
      <c r="IR20" s="53"/>
    </row>
    <row r="21" spans="1:252" ht="15.75">
      <c r="A21" s="381">
        <v>2</v>
      </c>
      <c r="B21" s="387" t="s">
        <v>50</v>
      </c>
      <c r="C21" s="388">
        <v>1956</v>
      </c>
      <c r="D21" s="115">
        <v>1956</v>
      </c>
      <c r="E21" s="383">
        <f>+D21/C21*100</f>
        <v>100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53"/>
      <c r="IR21" s="53"/>
    </row>
    <row r="22" spans="1:252" ht="15.75" customHeight="1">
      <c r="A22" s="389"/>
      <c r="B22" s="385" t="s">
        <v>21</v>
      </c>
      <c r="C22" s="390">
        <f>+SUM(C20:C21)</f>
        <v>5868</v>
      </c>
      <c r="D22" s="390">
        <f>+SUM(D20:D21)</f>
        <v>5868</v>
      </c>
      <c r="E22" s="386">
        <f>+D22/C22*100</f>
        <v>100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53"/>
      <c r="IR22" s="53"/>
    </row>
    <row r="23" spans="1:252" ht="15.75">
      <c r="A23" s="391"/>
      <c r="B23" s="392" t="s">
        <v>141</v>
      </c>
      <c r="C23" s="393">
        <f>C18+C22</f>
        <v>9757.3</v>
      </c>
      <c r="D23" s="393">
        <f>D18+D22</f>
        <v>9757.3</v>
      </c>
      <c r="E23" s="386">
        <f>+D23/C23*100</f>
        <v>100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53"/>
      <c r="IR23" s="53"/>
    </row>
    <row r="24" spans="1:2" ht="15.75">
      <c r="A24" s="109"/>
      <c r="B24" s="109"/>
    </row>
    <row r="39" ht="15.75">
      <c r="F39" s="109"/>
    </row>
  </sheetData>
  <sheetProtection/>
  <mergeCells count="9">
    <mergeCell ref="A9:E9"/>
    <mergeCell ref="A19:E19"/>
    <mergeCell ref="A4:E4"/>
    <mergeCell ref="A5:E5"/>
    <mergeCell ref="A7:A8"/>
    <mergeCell ref="B7:B8"/>
    <mergeCell ref="C7:C8"/>
    <mergeCell ref="D7:D8"/>
    <mergeCell ref="E7:E8"/>
  </mergeCells>
  <printOptions/>
  <pageMargins left="1.29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view="pageBreakPreview" zoomScaleSheetLayoutView="100" zoomScalePageLayoutView="0" workbookViewId="0" topLeftCell="A10">
      <selection activeCell="J23" sqref="J23"/>
    </sheetView>
  </sheetViews>
  <sheetFormatPr defaultColWidth="9.140625" defaultRowHeight="12.75"/>
  <cols>
    <col min="1" max="1" width="7.7109375" style="0" customWidth="1"/>
    <col min="2" max="2" width="27.140625" style="0" customWidth="1"/>
    <col min="3" max="3" width="17.00390625" style="0" customWidth="1"/>
    <col min="4" max="4" width="16.421875" style="0" customWidth="1"/>
    <col min="5" max="5" width="17.00390625" style="0" customWidth="1"/>
  </cols>
  <sheetData>
    <row r="1" spans="1:5" ht="15.75">
      <c r="A1" s="2"/>
      <c r="B1" s="2"/>
      <c r="E1" s="256" t="s">
        <v>91</v>
      </c>
    </row>
    <row r="2" spans="1:5" ht="15.75">
      <c r="A2" s="2"/>
      <c r="B2" s="2"/>
      <c r="E2" s="256" t="s">
        <v>85</v>
      </c>
    </row>
    <row r="3" spans="1:2" ht="15.75">
      <c r="A3" s="2"/>
      <c r="B3" s="2"/>
    </row>
    <row r="4" spans="1:5" ht="19.5" customHeight="1">
      <c r="A4" s="429" t="s">
        <v>46</v>
      </c>
      <c r="B4" s="429"/>
      <c r="C4" s="429"/>
      <c r="D4" s="429"/>
      <c r="E4" s="429"/>
    </row>
    <row r="5" spans="1:5" ht="32.25" customHeight="1">
      <c r="A5" s="424" t="s">
        <v>133</v>
      </c>
      <c r="B5" s="424"/>
      <c r="C5" s="424"/>
      <c r="D5" s="424"/>
      <c r="E5" s="424"/>
    </row>
    <row r="6" spans="1:3" s="37" customFormat="1" ht="15.75">
      <c r="A6" s="24"/>
      <c r="B6" s="23"/>
      <c r="C6" s="42"/>
    </row>
    <row r="7" spans="1:5" s="37" customFormat="1" ht="15.75">
      <c r="A7" s="4"/>
      <c r="B7" s="4"/>
      <c r="C7" s="3"/>
      <c r="D7" s="458" t="s">
        <v>0</v>
      </c>
      <c r="E7" s="458"/>
    </row>
    <row r="8" spans="1:5" s="37" customFormat="1" ht="51.75" customHeight="1">
      <c r="A8" s="5" t="s">
        <v>1</v>
      </c>
      <c r="B8" s="21" t="s">
        <v>2</v>
      </c>
      <c r="C8" s="19" t="s">
        <v>3</v>
      </c>
      <c r="D8" s="39" t="s">
        <v>47</v>
      </c>
      <c r="E8" s="21" t="s">
        <v>52</v>
      </c>
    </row>
    <row r="9" spans="1:5" s="37" customFormat="1" ht="15.75" customHeight="1">
      <c r="A9" s="6">
        <v>1</v>
      </c>
      <c r="B9" s="174" t="s">
        <v>4</v>
      </c>
      <c r="C9" s="315">
        <v>134</v>
      </c>
      <c r="D9" s="306">
        <v>134</v>
      </c>
      <c r="E9" s="154">
        <f>D9/C9*100</f>
        <v>100</v>
      </c>
    </row>
    <row r="10" spans="1:5" s="37" customFormat="1" ht="15.75" customHeight="1">
      <c r="A10" s="7">
        <v>2</v>
      </c>
      <c r="B10" s="29" t="s">
        <v>5</v>
      </c>
      <c r="C10" s="318">
        <v>68</v>
      </c>
      <c r="D10" s="309">
        <v>68</v>
      </c>
      <c r="E10" s="154">
        <f aca="true" t="shared" si="0" ref="E10:E25">D10/C10*100</f>
        <v>100</v>
      </c>
    </row>
    <row r="11" spans="1:5" s="37" customFormat="1" ht="15.75" customHeight="1">
      <c r="A11" s="7">
        <v>3</v>
      </c>
      <c r="B11" s="29" t="s">
        <v>42</v>
      </c>
      <c r="C11" s="318">
        <v>116</v>
      </c>
      <c r="D11" s="309">
        <v>116</v>
      </c>
      <c r="E11" s="154">
        <f t="shared" si="0"/>
        <v>100</v>
      </c>
    </row>
    <row r="12" spans="1:5" s="37" customFormat="1" ht="15.75" customHeight="1">
      <c r="A12" s="7">
        <v>4</v>
      </c>
      <c r="B12" s="29" t="s">
        <v>6</v>
      </c>
      <c r="C12" s="318">
        <v>68</v>
      </c>
      <c r="D12" s="309">
        <v>68</v>
      </c>
      <c r="E12" s="154">
        <f t="shared" si="0"/>
        <v>100</v>
      </c>
    </row>
    <row r="13" spans="1:5" s="37" customFormat="1" ht="15.75" customHeight="1">
      <c r="A13" s="7">
        <v>5</v>
      </c>
      <c r="B13" s="29" t="s">
        <v>7</v>
      </c>
      <c r="C13" s="321">
        <v>165</v>
      </c>
      <c r="D13" s="312">
        <v>165</v>
      </c>
      <c r="E13" s="154">
        <f t="shared" si="0"/>
        <v>100</v>
      </c>
    </row>
    <row r="14" spans="1:5" s="37" customFormat="1" ht="15.75" customHeight="1">
      <c r="A14" s="7">
        <v>6</v>
      </c>
      <c r="B14" s="29" t="s">
        <v>8</v>
      </c>
      <c r="C14" s="318">
        <v>103</v>
      </c>
      <c r="D14" s="309">
        <v>103</v>
      </c>
      <c r="E14" s="154">
        <f t="shared" si="0"/>
        <v>100</v>
      </c>
    </row>
    <row r="15" spans="1:5" s="37" customFormat="1" ht="15.75" customHeight="1">
      <c r="A15" s="7">
        <v>7</v>
      </c>
      <c r="B15" s="29" t="s">
        <v>9</v>
      </c>
      <c r="C15" s="318">
        <v>105</v>
      </c>
      <c r="D15" s="309">
        <v>105</v>
      </c>
      <c r="E15" s="154">
        <f t="shared" si="0"/>
        <v>100</v>
      </c>
    </row>
    <row r="16" spans="1:5" s="37" customFormat="1" ht="15.75" customHeight="1">
      <c r="A16" s="7">
        <v>8</v>
      </c>
      <c r="B16" s="29" t="s">
        <v>10</v>
      </c>
      <c r="C16" s="318">
        <v>135</v>
      </c>
      <c r="D16" s="309">
        <v>135</v>
      </c>
      <c r="E16" s="154">
        <f t="shared" si="0"/>
        <v>100</v>
      </c>
    </row>
    <row r="17" spans="1:5" s="37" customFormat="1" ht="15.75" customHeight="1">
      <c r="A17" s="7">
        <v>9</v>
      </c>
      <c r="B17" s="29" t="s">
        <v>11</v>
      </c>
      <c r="C17" s="318">
        <v>4</v>
      </c>
      <c r="D17" s="309">
        <v>4</v>
      </c>
      <c r="E17" s="154">
        <f t="shared" si="0"/>
        <v>100</v>
      </c>
    </row>
    <row r="18" spans="1:5" s="37" customFormat="1" ht="15.75" customHeight="1">
      <c r="A18" s="7">
        <v>10</v>
      </c>
      <c r="B18" s="29" t="s">
        <v>12</v>
      </c>
      <c r="C18" s="318">
        <v>35.1</v>
      </c>
      <c r="D18" s="309">
        <v>35.1</v>
      </c>
      <c r="E18" s="154">
        <f t="shared" si="0"/>
        <v>100</v>
      </c>
    </row>
    <row r="19" spans="1:5" s="37" customFormat="1" ht="15.75" customHeight="1">
      <c r="A19" s="7">
        <v>11</v>
      </c>
      <c r="B19" s="29" t="s">
        <v>13</v>
      </c>
      <c r="C19" s="318">
        <v>86</v>
      </c>
      <c r="D19" s="309">
        <v>86</v>
      </c>
      <c r="E19" s="154">
        <f t="shared" si="0"/>
        <v>100</v>
      </c>
    </row>
    <row r="20" spans="1:5" s="37" customFormat="1" ht="15.75" customHeight="1">
      <c r="A20" s="7">
        <v>12</v>
      </c>
      <c r="B20" s="29" t="s">
        <v>14</v>
      </c>
      <c r="C20" s="318">
        <v>3</v>
      </c>
      <c r="D20" s="309">
        <v>3</v>
      </c>
      <c r="E20" s="154">
        <f t="shared" si="0"/>
        <v>100</v>
      </c>
    </row>
    <row r="21" spans="1:5" s="37" customFormat="1" ht="15.75" customHeight="1">
      <c r="A21" s="7">
        <v>13</v>
      </c>
      <c r="B21" s="29" t="s">
        <v>15</v>
      </c>
      <c r="C21" s="318">
        <v>62</v>
      </c>
      <c r="D21" s="309">
        <v>62</v>
      </c>
      <c r="E21" s="154">
        <f t="shared" si="0"/>
        <v>100</v>
      </c>
    </row>
    <row r="22" spans="1:5" s="37" customFormat="1" ht="15.75" customHeight="1">
      <c r="A22" s="7">
        <v>14</v>
      </c>
      <c r="B22" s="29" t="s">
        <v>16</v>
      </c>
      <c r="C22" s="318">
        <v>68</v>
      </c>
      <c r="D22" s="309">
        <v>68</v>
      </c>
      <c r="E22" s="154">
        <f t="shared" si="0"/>
        <v>100</v>
      </c>
    </row>
    <row r="23" spans="1:5" s="37" customFormat="1" ht="15.75" customHeight="1">
      <c r="A23" s="7">
        <v>15</v>
      </c>
      <c r="B23" s="29" t="s">
        <v>17</v>
      </c>
      <c r="C23" s="321">
        <v>4</v>
      </c>
      <c r="D23" s="312">
        <v>4</v>
      </c>
      <c r="E23" s="154">
        <f t="shared" si="0"/>
        <v>100</v>
      </c>
    </row>
    <row r="24" spans="1:5" s="37" customFormat="1" ht="15.75" customHeight="1">
      <c r="A24" s="7">
        <v>16</v>
      </c>
      <c r="B24" s="29" t="s">
        <v>18</v>
      </c>
      <c r="C24" s="321">
        <v>4</v>
      </c>
      <c r="D24" s="312">
        <v>4</v>
      </c>
      <c r="E24" s="154">
        <f t="shared" si="0"/>
        <v>100</v>
      </c>
    </row>
    <row r="25" spans="1:5" s="37" customFormat="1" ht="15.75" customHeight="1">
      <c r="A25" s="7">
        <v>17</v>
      </c>
      <c r="B25" s="29" t="s">
        <v>19</v>
      </c>
      <c r="C25" s="318">
        <v>155</v>
      </c>
      <c r="D25" s="309">
        <v>155</v>
      </c>
      <c r="E25" s="154">
        <f t="shared" si="0"/>
        <v>100</v>
      </c>
    </row>
    <row r="26" spans="1:5" s="37" customFormat="1" ht="15.75" customHeight="1">
      <c r="A26" s="7">
        <v>18</v>
      </c>
      <c r="B26" s="29" t="s">
        <v>20</v>
      </c>
      <c r="C26" s="321">
        <v>2</v>
      </c>
      <c r="D26" s="312">
        <v>2</v>
      </c>
      <c r="E26" s="154">
        <f>D26/C26*100</f>
        <v>100</v>
      </c>
    </row>
    <row r="27" spans="1:6" s="37" customFormat="1" ht="15.75" customHeight="1">
      <c r="A27" s="7">
        <v>19</v>
      </c>
      <c r="B27" s="29" t="s">
        <v>50</v>
      </c>
      <c r="C27" s="318">
        <v>5</v>
      </c>
      <c r="D27" s="309">
        <v>5</v>
      </c>
      <c r="E27" s="154">
        <f>D27/C27*100</f>
        <v>100</v>
      </c>
      <c r="F27" s="2"/>
    </row>
    <row r="28" spans="1:5" s="37" customFormat="1" ht="15.75" customHeight="1">
      <c r="A28" s="8"/>
      <c r="B28" s="175" t="s">
        <v>21</v>
      </c>
      <c r="C28" s="359">
        <f>SUM(C9:C27)</f>
        <v>1322.1</v>
      </c>
      <c r="D28" s="359">
        <f>SUM(D9:D27)</f>
        <v>1322.1</v>
      </c>
      <c r="E28" s="272">
        <f>D28/C28*100</f>
        <v>100</v>
      </c>
    </row>
    <row r="29" s="37" customFormat="1" ht="15.75">
      <c r="E29" s="2"/>
    </row>
    <row r="30" s="37" customFormat="1" ht="12.75"/>
  </sheetData>
  <sheetProtection/>
  <mergeCells count="3">
    <mergeCell ref="A4:E4"/>
    <mergeCell ref="A5:E5"/>
    <mergeCell ref="D7:E7"/>
  </mergeCells>
  <printOptions/>
  <pageMargins left="1.21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35"/>
  <sheetViews>
    <sheetView view="pageBreakPreview" zoomScaleSheetLayoutView="100" zoomScalePageLayoutView="0" workbookViewId="0" topLeftCell="A16">
      <selection activeCell="C33" sqref="C33"/>
    </sheetView>
  </sheetViews>
  <sheetFormatPr defaultColWidth="9.140625" defaultRowHeight="12.75"/>
  <cols>
    <col min="1" max="1" width="5.57421875" style="0" customWidth="1"/>
    <col min="2" max="2" width="23.57421875" style="0" customWidth="1"/>
    <col min="3" max="3" width="16.421875" style="0" customWidth="1"/>
    <col min="4" max="4" width="16.00390625" style="0" customWidth="1"/>
    <col min="5" max="5" width="9.57421875" style="0" customWidth="1"/>
    <col min="6" max="6" width="17.8515625" style="0" customWidth="1"/>
    <col min="7" max="7" width="16.140625" style="0" customWidth="1"/>
    <col min="8" max="8" width="17.00390625" style="0" customWidth="1"/>
    <col min="9" max="9" width="17.140625" style="0" customWidth="1"/>
  </cols>
  <sheetData>
    <row r="1" ht="15.75">
      <c r="I1" s="256" t="s">
        <v>71</v>
      </c>
    </row>
    <row r="2" ht="15.75">
      <c r="I2" s="256" t="s">
        <v>64</v>
      </c>
    </row>
    <row r="3" ht="15.75">
      <c r="I3" s="256" t="s">
        <v>65</v>
      </c>
    </row>
    <row r="4" ht="15.75">
      <c r="I4" s="256" t="s">
        <v>94</v>
      </c>
    </row>
    <row r="5" ht="15.75">
      <c r="I5" s="256" t="s">
        <v>66</v>
      </c>
    </row>
    <row r="7" spans="1:9" ht="19.5" customHeight="1">
      <c r="A7" s="415" t="s">
        <v>46</v>
      </c>
      <c r="B7" s="415"/>
      <c r="C7" s="415"/>
      <c r="D7" s="415"/>
      <c r="E7" s="415"/>
      <c r="F7" s="415"/>
      <c r="G7" s="415"/>
      <c r="H7" s="415"/>
      <c r="I7" s="415"/>
    </row>
    <row r="8" spans="1:9" ht="79.5" customHeight="1">
      <c r="A8" s="424" t="s">
        <v>109</v>
      </c>
      <c r="B8" s="424"/>
      <c r="C8" s="424"/>
      <c r="D8" s="424"/>
      <c r="E8" s="424"/>
      <c r="F8" s="424"/>
      <c r="G8" s="424"/>
      <c r="H8" s="424"/>
      <c r="I8" s="424"/>
    </row>
    <row r="9" spans="1:5" ht="15.75">
      <c r="A9" s="24"/>
      <c r="B9" s="23"/>
      <c r="C9" s="22"/>
      <c r="D9" s="22"/>
      <c r="E9" s="22"/>
    </row>
    <row r="10" spans="1:9" ht="15.75">
      <c r="A10" s="23"/>
      <c r="B10" s="23"/>
      <c r="I10" s="26" t="s">
        <v>0</v>
      </c>
    </row>
    <row r="11" spans="1:9" ht="15.75" customHeight="1">
      <c r="A11" s="416" t="s">
        <v>1</v>
      </c>
      <c r="B11" s="416" t="s">
        <v>2</v>
      </c>
      <c r="C11" s="416" t="s">
        <v>55</v>
      </c>
      <c r="D11" s="416" t="s">
        <v>45</v>
      </c>
      <c r="E11" s="416" t="s">
        <v>52</v>
      </c>
      <c r="F11" s="418" t="s">
        <v>43</v>
      </c>
      <c r="G11" s="419"/>
      <c r="H11" s="419"/>
      <c r="I11" s="420"/>
    </row>
    <row r="12" spans="1:9" ht="51" customHeight="1">
      <c r="A12" s="417"/>
      <c r="B12" s="417"/>
      <c r="C12" s="417"/>
      <c r="D12" s="417"/>
      <c r="E12" s="417"/>
      <c r="F12" s="421" t="s">
        <v>56</v>
      </c>
      <c r="G12" s="422"/>
      <c r="H12" s="418" t="s">
        <v>57</v>
      </c>
      <c r="I12" s="420"/>
    </row>
    <row r="13" spans="1:9" ht="20.25" customHeight="1">
      <c r="A13" s="423"/>
      <c r="B13" s="417"/>
      <c r="C13" s="417"/>
      <c r="D13" s="417"/>
      <c r="E13" s="417"/>
      <c r="F13" s="85" t="s">
        <v>3</v>
      </c>
      <c r="G13" s="85" t="s">
        <v>45</v>
      </c>
      <c r="H13" s="85" t="s">
        <v>3</v>
      </c>
      <c r="I13" s="92" t="s">
        <v>45</v>
      </c>
    </row>
    <row r="14" spans="1:9" ht="16.5" customHeight="1">
      <c r="A14" s="6">
        <v>1</v>
      </c>
      <c r="B14" s="265" t="s">
        <v>4</v>
      </c>
      <c r="C14" s="86">
        <f>F14+H14</f>
        <v>212502.30000000002</v>
      </c>
      <c r="D14" s="86">
        <f>G14+I14</f>
        <v>209234.587</v>
      </c>
      <c r="E14" s="271">
        <f>D14/C14*100</f>
        <v>98.46226934955527</v>
      </c>
      <c r="F14" s="305">
        <v>168427.2</v>
      </c>
      <c r="G14" s="306">
        <v>166534.8</v>
      </c>
      <c r="H14" s="305">
        <v>44075.1</v>
      </c>
      <c r="I14" s="307">
        <v>42699.787</v>
      </c>
    </row>
    <row r="15" spans="1:9" ht="15.75">
      <c r="A15" s="7">
        <v>2</v>
      </c>
      <c r="B15" s="197" t="s">
        <v>5</v>
      </c>
      <c r="C15" s="87">
        <f aca="true" t="shared" si="0" ref="C15:C32">F15+H15</f>
        <v>287984.7</v>
      </c>
      <c r="D15" s="87">
        <f aca="true" t="shared" si="1" ref="D15:D32">G15+I15</f>
        <v>282365.13</v>
      </c>
      <c r="E15" s="88">
        <f aca="true" t="shared" si="2" ref="E15:E32">D15/C15*100</f>
        <v>98.04865675155659</v>
      </c>
      <c r="F15" s="308">
        <v>220281.6</v>
      </c>
      <c r="G15" s="309">
        <v>214662.03</v>
      </c>
      <c r="H15" s="308">
        <v>67703.1</v>
      </c>
      <c r="I15" s="310">
        <v>67703.1</v>
      </c>
    </row>
    <row r="16" spans="1:9" ht="15.75">
      <c r="A16" s="7">
        <v>3</v>
      </c>
      <c r="B16" s="197" t="s">
        <v>42</v>
      </c>
      <c r="C16" s="87">
        <f t="shared" si="0"/>
        <v>400310.1</v>
      </c>
      <c r="D16" s="87">
        <f t="shared" si="1"/>
        <v>394386.85111</v>
      </c>
      <c r="E16" s="88">
        <f t="shared" si="2"/>
        <v>98.52033488787818</v>
      </c>
      <c r="F16" s="308">
        <v>296357.3</v>
      </c>
      <c r="G16" s="309">
        <v>291469.85111</v>
      </c>
      <c r="H16" s="308">
        <v>103952.8</v>
      </c>
      <c r="I16" s="310">
        <v>102917</v>
      </c>
    </row>
    <row r="17" spans="1:9" ht="15.75">
      <c r="A17" s="7">
        <v>4</v>
      </c>
      <c r="B17" s="197" t="s">
        <v>6</v>
      </c>
      <c r="C17" s="87">
        <f t="shared" si="0"/>
        <v>304028.2</v>
      </c>
      <c r="D17" s="87">
        <f t="shared" si="1"/>
        <v>297944.2</v>
      </c>
      <c r="E17" s="88">
        <f t="shared" si="2"/>
        <v>97.99886984167915</v>
      </c>
      <c r="F17" s="308">
        <v>221504.5</v>
      </c>
      <c r="G17" s="309">
        <v>218090.4</v>
      </c>
      <c r="H17" s="308">
        <v>82523.7</v>
      </c>
      <c r="I17" s="310">
        <v>79853.8</v>
      </c>
    </row>
    <row r="18" spans="1:9" ht="15.75">
      <c r="A18" s="7">
        <v>5</v>
      </c>
      <c r="B18" s="197" t="s">
        <v>7</v>
      </c>
      <c r="C18" s="87">
        <f t="shared" si="0"/>
        <v>492391.6</v>
      </c>
      <c r="D18" s="87">
        <f t="shared" si="1"/>
        <v>478544.12</v>
      </c>
      <c r="E18" s="88">
        <f t="shared" si="2"/>
        <v>97.1877099446863</v>
      </c>
      <c r="F18" s="311">
        <v>342352.7</v>
      </c>
      <c r="G18" s="312">
        <v>334641.92</v>
      </c>
      <c r="H18" s="311">
        <v>150038.9</v>
      </c>
      <c r="I18" s="313">
        <v>143902.2</v>
      </c>
    </row>
    <row r="19" spans="1:9" ht="15.75">
      <c r="A19" s="7">
        <v>6</v>
      </c>
      <c r="B19" s="197" t="s">
        <v>8</v>
      </c>
      <c r="C19" s="87">
        <f t="shared" si="0"/>
        <v>154839.80000000002</v>
      </c>
      <c r="D19" s="87">
        <f t="shared" si="1"/>
        <v>150826.94</v>
      </c>
      <c r="E19" s="88">
        <f t="shared" si="2"/>
        <v>97.40837949932768</v>
      </c>
      <c r="F19" s="308">
        <v>122131.6</v>
      </c>
      <c r="G19" s="309">
        <v>118939.34</v>
      </c>
      <c r="H19" s="308">
        <v>32708.2</v>
      </c>
      <c r="I19" s="310">
        <v>31887.6</v>
      </c>
    </row>
    <row r="20" spans="1:9" ht="15.75">
      <c r="A20" s="7">
        <v>7</v>
      </c>
      <c r="B20" s="197" t="s">
        <v>9</v>
      </c>
      <c r="C20" s="87">
        <f t="shared" si="0"/>
        <v>180417</v>
      </c>
      <c r="D20" s="87">
        <f t="shared" si="1"/>
        <v>174809.96866</v>
      </c>
      <c r="E20" s="88">
        <f t="shared" si="2"/>
        <v>96.89218236640671</v>
      </c>
      <c r="F20" s="308">
        <v>132073.5</v>
      </c>
      <c r="G20" s="309">
        <v>128638.68096</v>
      </c>
      <c r="H20" s="308">
        <v>48343.5</v>
      </c>
      <c r="I20" s="310">
        <v>46171.2877</v>
      </c>
    </row>
    <row r="21" spans="1:9" ht="15.75">
      <c r="A21" s="7">
        <v>8</v>
      </c>
      <c r="B21" s="197" t="s">
        <v>10</v>
      </c>
      <c r="C21" s="87">
        <f t="shared" si="0"/>
        <v>217232</v>
      </c>
      <c r="D21" s="87">
        <f t="shared" si="1"/>
        <v>208818.21000000002</v>
      </c>
      <c r="E21" s="88">
        <f t="shared" si="2"/>
        <v>96.12681833247404</v>
      </c>
      <c r="F21" s="308">
        <v>169688.5</v>
      </c>
      <c r="G21" s="309">
        <v>165781.01</v>
      </c>
      <c r="H21" s="308">
        <v>47543.5</v>
      </c>
      <c r="I21" s="310">
        <v>43037.2</v>
      </c>
    </row>
    <row r="22" spans="1:9" ht="15.75">
      <c r="A22" s="7">
        <v>9</v>
      </c>
      <c r="B22" s="197" t="s">
        <v>11</v>
      </c>
      <c r="C22" s="87">
        <f t="shared" si="0"/>
        <v>219274.6</v>
      </c>
      <c r="D22" s="87">
        <f t="shared" si="1"/>
        <v>213795.4</v>
      </c>
      <c r="E22" s="88">
        <f t="shared" si="2"/>
        <v>97.50121537104616</v>
      </c>
      <c r="F22" s="308">
        <v>171702.6</v>
      </c>
      <c r="G22" s="309">
        <v>169770</v>
      </c>
      <c r="H22" s="308">
        <v>47572</v>
      </c>
      <c r="I22" s="310">
        <v>44025.4</v>
      </c>
    </row>
    <row r="23" spans="1:9" ht="15.75">
      <c r="A23" s="7">
        <v>10</v>
      </c>
      <c r="B23" s="197" t="s">
        <v>12</v>
      </c>
      <c r="C23" s="87">
        <f t="shared" si="0"/>
        <v>251254.40000000002</v>
      </c>
      <c r="D23" s="87">
        <f t="shared" si="1"/>
        <v>239166.5</v>
      </c>
      <c r="E23" s="88">
        <f t="shared" si="2"/>
        <v>95.18897977508055</v>
      </c>
      <c r="F23" s="308">
        <v>210504.1</v>
      </c>
      <c r="G23" s="309">
        <v>204950.1</v>
      </c>
      <c r="H23" s="308">
        <v>40750.3</v>
      </c>
      <c r="I23" s="310">
        <v>34216.4</v>
      </c>
    </row>
    <row r="24" spans="1:9" ht="15.75">
      <c r="A24" s="7">
        <v>11</v>
      </c>
      <c r="B24" s="197" t="s">
        <v>13</v>
      </c>
      <c r="C24" s="87">
        <f t="shared" si="0"/>
        <v>228330.3</v>
      </c>
      <c r="D24" s="87">
        <f t="shared" si="1"/>
        <v>217674.71</v>
      </c>
      <c r="E24" s="88">
        <f t="shared" si="2"/>
        <v>95.33325625201736</v>
      </c>
      <c r="F24" s="308">
        <v>167889.8</v>
      </c>
      <c r="G24" s="309">
        <v>163457.31</v>
      </c>
      <c r="H24" s="308">
        <v>60440.5</v>
      </c>
      <c r="I24" s="310">
        <v>54217.4</v>
      </c>
    </row>
    <row r="25" spans="1:9" ht="15.75">
      <c r="A25" s="7">
        <v>12</v>
      </c>
      <c r="B25" s="197" t="s">
        <v>14</v>
      </c>
      <c r="C25" s="87">
        <f t="shared" si="0"/>
        <v>42375</v>
      </c>
      <c r="D25" s="87">
        <f t="shared" si="1"/>
        <v>40546.4</v>
      </c>
      <c r="E25" s="88">
        <f t="shared" si="2"/>
        <v>95.6847197640118</v>
      </c>
      <c r="F25" s="308">
        <v>37733.9</v>
      </c>
      <c r="G25" s="309">
        <v>35905.3</v>
      </c>
      <c r="H25" s="308">
        <v>4641.1</v>
      </c>
      <c r="I25" s="310">
        <v>4641.1</v>
      </c>
    </row>
    <row r="26" spans="1:9" ht="15.75">
      <c r="A26" s="7">
        <v>13</v>
      </c>
      <c r="B26" s="197" t="s">
        <v>15</v>
      </c>
      <c r="C26" s="87">
        <f t="shared" si="0"/>
        <v>154090.9</v>
      </c>
      <c r="D26" s="87">
        <f t="shared" si="1"/>
        <v>147688.4</v>
      </c>
      <c r="E26" s="88">
        <f t="shared" si="2"/>
        <v>95.84498500560383</v>
      </c>
      <c r="F26" s="308">
        <v>128902.4</v>
      </c>
      <c r="G26" s="309">
        <v>125373.2</v>
      </c>
      <c r="H26" s="308">
        <v>25188.5</v>
      </c>
      <c r="I26" s="310">
        <v>22315.2</v>
      </c>
    </row>
    <row r="27" spans="1:9" ht="15.75">
      <c r="A27" s="7">
        <v>14</v>
      </c>
      <c r="B27" s="197" t="s">
        <v>16</v>
      </c>
      <c r="C27" s="87">
        <f t="shared" si="0"/>
        <v>367982.80000000005</v>
      </c>
      <c r="D27" s="87">
        <f t="shared" si="1"/>
        <v>357925.30000000005</v>
      </c>
      <c r="E27" s="88">
        <f t="shared" si="2"/>
        <v>97.26685595087596</v>
      </c>
      <c r="F27" s="308">
        <v>287674.2</v>
      </c>
      <c r="G27" s="309">
        <v>280865.9</v>
      </c>
      <c r="H27" s="308">
        <v>80308.6</v>
      </c>
      <c r="I27" s="310">
        <v>77059.4</v>
      </c>
    </row>
    <row r="28" spans="1:9" ht="15.75">
      <c r="A28" s="7">
        <v>15</v>
      </c>
      <c r="B28" s="197" t="s">
        <v>17</v>
      </c>
      <c r="C28" s="87">
        <f t="shared" si="0"/>
        <v>106526.7</v>
      </c>
      <c r="D28" s="87">
        <f t="shared" si="1"/>
        <v>103565.4</v>
      </c>
      <c r="E28" s="88">
        <f t="shared" si="2"/>
        <v>97.22013354398474</v>
      </c>
      <c r="F28" s="311">
        <v>84853.9</v>
      </c>
      <c r="G28" s="312">
        <v>82594.2</v>
      </c>
      <c r="H28" s="311">
        <v>21672.8</v>
      </c>
      <c r="I28" s="313">
        <v>20971.2</v>
      </c>
    </row>
    <row r="29" spans="1:9" ht="15.75">
      <c r="A29" s="7">
        <v>16</v>
      </c>
      <c r="B29" s="197" t="s">
        <v>18</v>
      </c>
      <c r="C29" s="87">
        <f t="shared" si="0"/>
        <v>134473</v>
      </c>
      <c r="D29" s="87">
        <f t="shared" si="1"/>
        <v>130422.4</v>
      </c>
      <c r="E29" s="88">
        <f t="shared" si="2"/>
        <v>96.98779680679392</v>
      </c>
      <c r="F29" s="311">
        <v>105799.6</v>
      </c>
      <c r="G29" s="312">
        <v>102674.2</v>
      </c>
      <c r="H29" s="311">
        <v>28673.4</v>
      </c>
      <c r="I29" s="313">
        <v>27748.2</v>
      </c>
    </row>
    <row r="30" spans="1:9" ht="15.75">
      <c r="A30" s="7">
        <v>17</v>
      </c>
      <c r="B30" s="197" t="s">
        <v>19</v>
      </c>
      <c r="C30" s="87">
        <f t="shared" si="0"/>
        <v>186881.7</v>
      </c>
      <c r="D30" s="87">
        <f t="shared" si="1"/>
        <v>178990.12</v>
      </c>
      <c r="E30" s="88">
        <f t="shared" si="2"/>
        <v>95.77723233468016</v>
      </c>
      <c r="F30" s="308">
        <v>139636.7</v>
      </c>
      <c r="G30" s="309">
        <v>136559.22</v>
      </c>
      <c r="H30" s="308">
        <v>47245</v>
      </c>
      <c r="I30" s="183">
        <v>42430.9</v>
      </c>
    </row>
    <row r="31" spans="1:9" ht="15.75">
      <c r="A31" s="7">
        <v>18</v>
      </c>
      <c r="B31" s="197" t="s">
        <v>20</v>
      </c>
      <c r="C31" s="87">
        <f t="shared" si="0"/>
        <v>211443.8</v>
      </c>
      <c r="D31" s="87">
        <f t="shared" si="1"/>
        <v>204885.2</v>
      </c>
      <c r="E31" s="88">
        <f t="shared" si="2"/>
        <v>96.89818287412542</v>
      </c>
      <c r="F31" s="311">
        <v>132501.5</v>
      </c>
      <c r="G31" s="312">
        <v>129522.5</v>
      </c>
      <c r="H31" s="311">
        <v>78942.3</v>
      </c>
      <c r="I31" s="313">
        <v>75362.7</v>
      </c>
    </row>
    <row r="32" spans="1:9" ht="15.75">
      <c r="A32" s="7">
        <v>19</v>
      </c>
      <c r="B32" s="197" t="s">
        <v>22</v>
      </c>
      <c r="C32" s="87">
        <f t="shared" si="0"/>
        <v>1351646.7000000002</v>
      </c>
      <c r="D32" s="87">
        <f t="shared" si="1"/>
        <v>1318168.7</v>
      </c>
      <c r="E32" s="88">
        <f t="shared" si="2"/>
        <v>97.5231693311573</v>
      </c>
      <c r="F32" s="308">
        <v>830103.3</v>
      </c>
      <c r="G32" s="309">
        <v>829519.7</v>
      </c>
      <c r="H32" s="308">
        <v>521543.4</v>
      </c>
      <c r="I32" s="310">
        <v>488649</v>
      </c>
    </row>
    <row r="33" spans="1:9" ht="19.5" customHeight="1">
      <c r="A33" s="8"/>
      <c r="B33" s="30" t="s">
        <v>21</v>
      </c>
      <c r="C33" s="89">
        <f>SUM(C14:C32)</f>
        <v>5503985.600000001</v>
      </c>
      <c r="D33" s="89">
        <f>SUM(D14:D32)</f>
        <v>5349758.53677</v>
      </c>
      <c r="E33" s="90">
        <f>D33/C33*100</f>
        <v>97.19790213059423</v>
      </c>
      <c r="F33" s="270">
        <f>SUM(F14:F32)</f>
        <v>3970118.9000000004</v>
      </c>
      <c r="G33" s="93">
        <f>SUM(G14:G32)</f>
        <v>3899949.6620700005</v>
      </c>
      <c r="H33" s="90">
        <f>SUM(H14:H32)</f>
        <v>1533866.7000000002</v>
      </c>
      <c r="I33" s="90">
        <f>SUM(I14:I32)</f>
        <v>1449808.8746999998</v>
      </c>
    </row>
    <row r="34" spans="1:2" ht="15.75">
      <c r="A34" s="2"/>
      <c r="B34" s="2"/>
    </row>
    <row r="35" spans="3:5" ht="12.75">
      <c r="C35" s="91"/>
      <c r="D35" s="91"/>
      <c r="E35" s="91"/>
    </row>
  </sheetData>
  <sheetProtection/>
  <mergeCells count="10">
    <mergeCell ref="A7:I7"/>
    <mergeCell ref="C11:C13"/>
    <mergeCell ref="D11:D13"/>
    <mergeCell ref="E11:E13"/>
    <mergeCell ref="B11:B13"/>
    <mergeCell ref="F11:I11"/>
    <mergeCell ref="F12:G12"/>
    <mergeCell ref="H12:I12"/>
    <mergeCell ref="A11:A13"/>
    <mergeCell ref="A8:I8"/>
  </mergeCells>
  <printOptions/>
  <pageMargins left="0.78" right="0.47" top="0.35" bottom="0.37" header="0.59" footer="0.3"/>
  <pageSetup fitToHeight="0" horizontalDpi="600" verticalDpi="600" orientation="landscape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1" width="7.7109375" style="0" customWidth="1"/>
    <col min="2" max="2" width="27.140625" style="0" customWidth="1"/>
    <col min="3" max="3" width="17.00390625" style="0" customWidth="1"/>
    <col min="4" max="4" width="16.421875" style="0" customWidth="1"/>
    <col min="5" max="5" width="17.00390625" style="0" customWidth="1"/>
  </cols>
  <sheetData>
    <row r="1" spans="1:5" ht="15.75">
      <c r="A1" s="2"/>
      <c r="B1" s="2"/>
      <c r="E1" s="256" t="s">
        <v>92</v>
      </c>
    </row>
    <row r="2" spans="1:5" ht="15.75">
      <c r="A2" s="2"/>
      <c r="B2" s="2"/>
      <c r="E2" s="256" t="s">
        <v>85</v>
      </c>
    </row>
    <row r="3" spans="1:2" ht="15.75">
      <c r="A3" s="2"/>
      <c r="B3" s="2"/>
    </row>
    <row r="4" spans="1:5" ht="19.5" customHeight="1">
      <c r="A4" s="429" t="s">
        <v>46</v>
      </c>
      <c r="B4" s="429"/>
      <c r="C4" s="429"/>
      <c r="D4" s="429"/>
      <c r="E4" s="429"/>
    </row>
    <row r="5" spans="1:5" ht="63" customHeight="1">
      <c r="A5" s="459" t="s">
        <v>134</v>
      </c>
      <c r="B5" s="459"/>
      <c r="C5" s="459"/>
      <c r="D5" s="459"/>
      <c r="E5" s="459"/>
    </row>
    <row r="6" spans="1:3" s="37" customFormat="1" ht="15.75">
      <c r="A6" s="24"/>
      <c r="B6" s="23"/>
      <c r="C6" s="42"/>
    </row>
    <row r="7" spans="1:5" s="37" customFormat="1" ht="15.75">
      <c r="A7" s="4"/>
      <c r="B7" s="4"/>
      <c r="C7" s="3"/>
      <c r="D7" s="458" t="s">
        <v>0</v>
      </c>
      <c r="E7" s="458"/>
    </row>
    <row r="8" spans="1:5" s="37" customFormat="1" ht="51.75" customHeight="1">
      <c r="A8" s="21" t="s">
        <v>1</v>
      </c>
      <c r="B8" s="21" t="s">
        <v>2</v>
      </c>
      <c r="C8" s="287" t="s">
        <v>3</v>
      </c>
      <c r="D8" s="40" t="s">
        <v>47</v>
      </c>
      <c r="E8" s="21" t="s">
        <v>52</v>
      </c>
    </row>
    <row r="9" spans="1:5" s="37" customFormat="1" ht="15.75" customHeight="1">
      <c r="A9" s="7">
        <v>1</v>
      </c>
      <c r="B9" s="29" t="s">
        <v>7</v>
      </c>
      <c r="C9" s="321">
        <v>1266.557</v>
      </c>
      <c r="D9" s="321">
        <v>1266.557</v>
      </c>
      <c r="E9" s="45">
        <f>D9/C9*100</f>
        <v>100</v>
      </c>
    </row>
    <row r="10" spans="1:5" s="37" customFormat="1" ht="15.75" customHeight="1">
      <c r="A10" s="8"/>
      <c r="B10" s="175" t="s">
        <v>21</v>
      </c>
      <c r="C10" s="359">
        <f>C9</f>
        <v>1266.557</v>
      </c>
      <c r="D10" s="359">
        <f>D9</f>
        <v>1266.557</v>
      </c>
      <c r="E10" s="272">
        <f>D10/C10*100</f>
        <v>100</v>
      </c>
    </row>
    <row r="11" s="37" customFormat="1" ht="15.75">
      <c r="E11" s="2"/>
    </row>
    <row r="12" s="37" customFormat="1" ht="12.75"/>
    <row r="27" ht="15.75">
      <c r="F27" s="2"/>
    </row>
  </sheetData>
  <sheetProtection/>
  <mergeCells count="3">
    <mergeCell ref="A4:E4"/>
    <mergeCell ref="A5:E5"/>
    <mergeCell ref="D7:E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7.7109375" style="0" customWidth="1"/>
    <col min="2" max="2" width="27.140625" style="0" customWidth="1"/>
    <col min="3" max="3" width="17.00390625" style="0" customWidth="1"/>
    <col min="4" max="4" width="16.421875" style="0" customWidth="1"/>
    <col min="5" max="5" width="17.00390625" style="0" customWidth="1"/>
  </cols>
  <sheetData>
    <row r="1" spans="1:5" ht="15.75">
      <c r="A1" s="2"/>
      <c r="B1" s="2"/>
      <c r="E1" s="256" t="s">
        <v>135</v>
      </c>
    </row>
    <row r="2" spans="1:5" ht="15.75">
      <c r="A2" s="2"/>
      <c r="B2" s="2"/>
      <c r="E2" s="256" t="s">
        <v>85</v>
      </c>
    </row>
    <row r="3" spans="1:2" ht="15.75">
      <c r="A3" s="2"/>
      <c r="B3" s="2"/>
    </row>
    <row r="4" spans="1:5" ht="19.5" customHeight="1">
      <c r="A4" s="429" t="s">
        <v>46</v>
      </c>
      <c r="B4" s="429"/>
      <c r="C4" s="429"/>
      <c r="D4" s="429"/>
      <c r="E4" s="429"/>
    </row>
    <row r="5" spans="1:5" ht="51" customHeight="1">
      <c r="A5" s="424" t="s">
        <v>146</v>
      </c>
      <c r="B5" s="424"/>
      <c r="C5" s="424"/>
      <c r="D5" s="424"/>
      <c r="E5" s="424"/>
    </row>
    <row r="6" spans="1:3" s="37" customFormat="1" ht="15.75">
      <c r="A6" s="24"/>
      <c r="B6" s="23"/>
      <c r="C6" s="42"/>
    </row>
    <row r="7" spans="1:5" s="37" customFormat="1" ht="15.75">
      <c r="A7" s="4"/>
      <c r="B7" s="4"/>
      <c r="C7" s="3"/>
      <c r="D7" s="458" t="s">
        <v>0</v>
      </c>
      <c r="E7" s="458"/>
    </row>
    <row r="8" spans="1:5" s="37" customFormat="1" ht="51.75" customHeight="1">
      <c r="A8" s="21" t="s">
        <v>1</v>
      </c>
      <c r="B8" s="21" t="s">
        <v>2</v>
      </c>
      <c r="C8" s="287" t="s">
        <v>3</v>
      </c>
      <c r="D8" s="40" t="s">
        <v>47</v>
      </c>
      <c r="E8" s="21" t="s">
        <v>52</v>
      </c>
    </row>
    <row r="9" spans="1:5" s="37" customFormat="1" ht="15.75" customHeight="1">
      <c r="A9" s="7">
        <v>1</v>
      </c>
      <c r="B9" s="29" t="s">
        <v>50</v>
      </c>
      <c r="C9" s="321">
        <v>4000</v>
      </c>
      <c r="D9" s="321">
        <v>4000</v>
      </c>
      <c r="E9" s="45">
        <f>D9/C9*100</f>
        <v>100</v>
      </c>
    </row>
    <row r="10" spans="1:5" s="37" customFormat="1" ht="15.75" customHeight="1">
      <c r="A10" s="8"/>
      <c r="B10" s="175" t="s">
        <v>21</v>
      </c>
      <c r="C10" s="359">
        <f>C9</f>
        <v>4000</v>
      </c>
      <c r="D10" s="359">
        <f>D9</f>
        <v>4000</v>
      </c>
      <c r="E10" s="272">
        <f>D10/C10*100</f>
        <v>100</v>
      </c>
    </row>
    <row r="11" s="37" customFormat="1" ht="15.75">
      <c r="E11" s="2"/>
    </row>
    <row r="12" s="37" customFormat="1" ht="12.75"/>
    <row r="27" ht="15.75">
      <c r="F27" s="2"/>
    </row>
  </sheetData>
  <sheetProtection/>
  <mergeCells count="3">
    <mergeCell ref="A4:E4"/>
    <mergeCell ref="A5:E5"/>
    <mergeCell ref="D7:E7"/>
  </mergeCells>
  <printOptions/>
  <pageMargins left="1.21" right="0.7" top="0.75" bottom="0.75" header="0.3" footer="0.3"/>
  <pageSetup horizontalDpi="600" verticalDpi="600" orientation="portrait" paperSize="9" scale="8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7"/>
  <sheetViews>
    <sheetView view="pageBreakPreview" zoomScaleSheetLayoutView="100" zoomScalePageLayoutView="0" workbookViewId="0" topLeftCell="A1">
      <selection activeCell="N29" sqref="N29"/>
    </sheetView>
  </sheetViews>
  <sheetFormatPr defaultColWidth="9.140625" defaultRowHeight="12.75"/>
  <cols>
    <col min="2" max="2" width="34.57421875" style="0" customWidth="1"/>
    <col min="3" max="5" width="14.8515625" style="0" customWidth="1"/>
  </cols>
  <sheetData>
    <row r="1" ht="15.75">
      <c r="E1" s="256" t="s">
        <v>86</v>
      </c>
    </row>
    <row r="2" ht="15.75">
      <c r="E2" s="256" t="s">
        <v>64</v>
      </c>
    </row>
    <row r="3" ht="15.75">
      <c r="E3" s="256" t="s">
        <v>65</v>
      </c>
    </row>
    <row r="4" ht="15.75">
      <c r="E4" s="256" t="s">
        <v>94</v>
      </c>
    </row>
    <row r="5" spans="1:5" ht="15.75">
      <c r="A5" s="1"/>
      <c r="B5" s="131"/>
      <c r="C5" s="223"/>
      <c r="E5" s="256" t="s">
        <v>66</v>
      </c>
    </row>
    <row r="6" spans="1:3" ht="15.75">
      <c r="A6" s="130"/>
      <c r="B6" s="131"/>
      <c r="C6" s="131"/>
    </row>
    <row r="7" spans="1:5" ht="15.75">
      <c r="A7" s="430" t="s">
        <v>44</v>
      </c>
      <c r="B7" s="430"/>
      <c r="C7" s="430"/>
      <c r="D7" s="430"/>
      <c r="E7" s="430"/>
    </row>
    <row r="8" spans="1:5" ht="36" customHeight="1">
      <c r="A8" s="440" t="s">
        <v>147</v>
      </c>
      <c r="B8" s="440"/>
      <c r="C8" s="440"/>
      <c r="D8" s="440"/>
      <c r="E8" s="440"/>
    </row>
    <row r="9" spans="1:5" ht="15.75">
      <c r="A9" s="132"/>
      <c r="B9" s="132"/>
      <c r="E9" s="112" t="s">
        <v>0</v>
      </c>
    </row>
    <row r="10" spans="1:5" ht="31.5">
      <c r="A10" s="124" t="s">
        <v>1</v>
      </c>
      <c r="B10" s="124" t="s">
        <v>2</v>
      </c>
      <c r="C10" s="240" t="s">
        <v>3</v>
      </c>
      <c r="D10" s="123" t="s">
        <v>47</v>
      </c>
      <c r="E10" s="123" t="s">
        <v>52</v>
      </c>
    </row>
    <row r="11" spans="1:5" ht="15.75">
      <c r="A11" s="146">
        <v>1</v>
      </c>
      <c r="B11" s="147" t="s">
        <v>6</v>
      </c>
      <c r="C11" s="247">
        <v>35</v>
      </c>
      <c r="D11" s="247">
        <v>35</v>
      </c>
      <c r="E11" s="247">
        <f>D11/C11*100</f>
        <v>100</v>
      </c>
    </row>
    <row r="12" spans="1:5" ht="15.75">
      <c r="A12" s="149"/>
      <c r="B12" s="150" t="s">
        <v>21</v>
      </c>
      <c r="C12" s="151">
        <f>SUM(C11:C11)</f>
        <v>35</v>
      </c>
      <c r="D12" s="151">
        <f>SUM(D11:D11)</f>
        <v>35</v>
      </c>
      <c r="E12" s="151">
        <f>D12/C12*100</f>
        <v>100</v>
      </c>
    </row>
    <row r="27" ht="15.75">
      <c r="F27" s="2"/>
    </row>
  </sheetData>
  <sheetProtection/>
  <mergeCells count="2"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2" max="2" width="21.140625" style="0" customWidth="1"/>
    <col min="3" max="3" width="15.57421875" style="0" customWidth="1"/>
    <col min="4" max="4" width="14.28125" style="0" customWidth="1"/>
    <col min="5" max="5" width="14.8515625" style="0" customWidth="1"/>
  </cols>
  <sheetData>
    <row r="1" ht="15.75">
      <c r="E1" s="256" t="s">
        <v>67</v>
      </c>
    </row>
    <row r="2" ht="15.75">
      <c r="E2" s="256" t="s">
        <v>93</v>
      </c>
    </row>
    <row r="4" spans="1:5" ht="15.75">
      <c r="A4" s="430" t="s">
        <v>44</v>
      </c>
      <c r="B4" s="430"/>
      <c r="C4" s="430"/>
      <c r="D4" s="430"/>
      <c r="E4" s="430"/>
    </row>
    <row r="5" spans="1:5" ht="56.25" customHeight="1">
      <c r="A5" s="413" t="s">
        <v>148</v>
      </c>
      <c r="B5" s="413"/>
      <c r="C5" s="413"/>
      <c r="D5" s="413"/>
      <c r="E5" s="413"/>
    </row>
    <row r="6" spans="1:5" ht="14.25">
      <c r="A6" s="133"/>
      <c r="B6" s="133"/>
      <c r="C6" s="133"/>
      <c r="D6" s="131"/>
      <c r="E6" s="131"/>
    </row>
    <row r="7" spans="1:5" ht="15.75">
      <c r="A7" s="132"/>
      <c r="B7" s="132"/>
      <c r="C7" s="414" t="s">
        <v>0</v>
      </c>
      <c r="D7" s="414"/>
      <c r="E7" s="414"/>
    </row>
    <row r="8" spans="1:5" ht="31.5">
      <c r="A8" s="124" t="s">
        <v>1</v>
      </c>
      <c r="B8" s="124" t="s">
        <v>2</v>
      </c>
      <c r="C8" s="124" t="s">
        <v>41</v>
      </c>
      <c r="D8" s="47" t="s">
        <v>47</v>
      </c>
      <c r="E8" s="21" t="s">
        <v>52</v>
      </c>
    </row>
    <row r="9" spans="1:5" ht="15.75">
      <c r="A9" s="157">
        <v>1</v>
      </c>
      <c r="B9" s="155" t="s">
        <v>7</v>
      </c>
      <c r="C9" s="148">
        <v>100</v>
      </c>
      <c r="D9" s="148">
        <v>100</v>
      </c>
      <c r="E9" s="148">
        <f>D9/C9*100</f>
        <v>100</v>
      </c>
    </row>
    <row r="10" spans="1:5" ht="15.75">
      <c r="A10" s="157">
        <v>2</v>
      </c>
      <c r="B10" s="155" t="s">
        <v>50</v>
      </c>
      <c r="C10" s="148">
        <v>50</v>
      </c>
      <c r="D10" s="148">
        <v>50</v>
      </c>
      <c r="E10" s="148">
        <f>D10/C10*100</f>
        <v>100</v>
      </c>
    </row>
    <row r="11" spans="1:5" ht="15.75">
      <c r="A11" s="159"/>
      <c r="B11" s="158" t="s">
        <v>21</v>
      </c>
      <c r="C11" s="152">
        <f>SUM(C9:C10)</f>
        <v>150</v>
      </c>
      <c r="D11" s="152">
        <f>SUM(D9:D10)</f>
        <v>150</v>
      </c>
      <c r="E11" s="152">
        <f>D11/C11*100</f>
        <v>100</v>
      </c>
    </row>
    <row r="27" ht="15.75">
      <c r="F27" s="2"/>
    </row>
  </sheetData>
  <sheetProtection/>
  <mergeCells count="3">
    <mergeCell ref="A4:E4"/>
    <mergeCell ref="A5:E5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7"/>
  <sheetViews>
    <sheetView tabSelected="1" view="pageBreakPreview" zoomScaleSheetLayoutView="100" zoomScalePageLayoutView="0" workbookViewId="0" topLeftCell="A1">
      <selection activeCell="O25" sqref="O25"/>
    </sheetView>
  </sheetViews>
  <sheetFormatPr defaultColWidth="9.140625" defaultRowHeight="12.75"/>
  <cols>
    <col min="2" max="2" width="22.140625" style="0" customWidth="1"/>
    <col min="3" max="3" width="18.57421875" style="0" customWidth="1"/>
    <col min="4" max="4" width="14.57421875" style="0" customWidth="1"/>
    <col min="5" max="5" width="14.140625" style="0" customWidth="1"/>
  </cols>
  <sheetData>
    <row r="1" ht="15.75">
      <c r="E1" s="256" t="s">
        <v>68</v>
      </c>
    </row>
    <row r="2" ht="15.75">
      <c r="E2" s="256" t="s">
        <v>93</v>
      </c>
    </row>
    <row r="4" spans="1:5" ht="15.75">
      <c r="A4" s="430" t="s">
        <v>44</v>
      </c>
      <c r="B4" s="430"/>
      <c r="C4" s="430"/>
      <c r="D4" s="430"/>
      <c r="E4" s="430"/>
    </row>
    <row r="5" spans="1:5" ht="41.25" customHeight="1">
      <c r="A5" s="413" t="s">
        <v>125</v>
      </c>
      <c r="B5" s="413"/>
      <c r="C5" s="413"/>
      <c r="D5" s="413"/>
      <c r="E5" s="413"/>
    </row>
    <row r="6" spans="1:5" ht="14.25">
      <c r="A6" s="133"/>
      <c r="B6" s="133"/>
      <c r="C6" s="133"/>
      <c r="D6" s="131"/>
      <c r="E6" s="131"/>
    </row>
    <row r="7" spans="1:5" ht="15.75">
      <c r="A7" s="132"/>
      <c r="B7" s="132"/>
      <c r="C7" s="414" t="s">
        <v>0</v>
      </c>
      <c r="D7" s="414"/>
      <c r="E7" s="414"/>
    </row>
    <row r="8" spans="1:5" ht="36" customHeight="1">
      <c r="A8" s="160" t="s">
        <v>1</v>
      </c>
      <c r="B8" s="160" t="s">
        <v>2</v>
      </c>
      <c r="C8" s="160" t="s">
        <v>41</v>
      </c>
      <c r="D8" s="163" t="s">
        <v>47</v>
      </c>
      <c r="E8" s="162" t="s">
        <v>52</v>
      </c>
    </row>
    <row r="9" spans="1:5" ht="15.75">
      <c r="A9" s="202">
        <v>1</v>
      </c>
      <c r="B9" s="205" t="s">
        <v>42</v>
      </c>
      <c r="C9" s="306">
        <v>750</v>
      </c>
      <c r="D9" s="360">
        <v>749.97</v>
      </c>
      <c r="E9" s="201">
        <f>D9/C9*100</f>
        <v>99.99600000000001</v>
      </c>
    </row>
    <row r="10" spans="1:5" ht="15.75">
      <c r="A10" s="200">
        <v>2</v>
      </c>
      <c r="B10" s="180" t="s">
        <v>7</v>
      </c>
      <c r="C10" s="309">
        <v>2408.4</v>
      </c>
      <c r="D10" s="361">
        <v>2408.4</v>
      </c>
      <c r="E10" s="201">
        <f>D10/C10*100</f>
        <v>100</v>
      </c>
    </row>
    <row r="11" spans="1:5" ht="15.75">
      <c r="A11" s="200">
        <v>3</v>
      </c>
      <c r="B11" s="206" t="s">
        <v>11</v>
      </c>
      <c r="C11" s="309">
        <v>820</v>
      </c>
      <c r="D11" s="361">
        <v>819.2</v>
      </c>
      <c r="E11" s="201">
        <f>D11/C11*100</f>
        <v>99.90243902439026</v>
      </c>
    </row>
    <row r="12" spans="1:5" ht="15.75">
      <c r="A12" s="203"/>
      <c r="B12" s="207" t="s">
        <v>21</v>
      </c>
      <c r="C12" s="172">
        <f>SUM(C9:C11)</f>
        <v>3978.4</v>
      </c>
      <c r="D12" s="204">
        <f>SUM(D9:D11)</f>
        <v>3977.5699999999997</v>
      </c>
      <c r="E12" s="204">
        <f>D12/C12*100</f>
        <v>99.97913734164487</v>
      </c>
    </row>
    <row r="27" ht="15.75">
      <c r="F27" s="2"/>
    </row>
  </sheetData>
  <sheetProtection/>
  <mergeCells count="3">
    <mergeCell ref="A4:E4"/>
    <mergeCell ref="A5:E5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28"/>
  <sheetViews>
    <sheetView view="pageBreakPreview" zoomScaleSheetLayoutView="100" zoomScalePageLayoutView="0" workbookViewId="0" topLeftCell="A13">
      <selection activeCell="D20" sqref="D20"/>
    </sheetView>
  </sheetViews>
  <sheetFormatPr defaultColWidth="9.140625" defaultRowHeight="12.75"/>
  <cols>
    <col min="1" max="1" width="7.7109375" style="0" customWidth="1"/>
    <col min="2" max="2" width="30.8515625" style="0" customWidth="1"/>
    <col min="3" max="5" width="15.00390625" style="0" customWidth="1"/>
  </cols>
  <sheetData>
    <row r="1" spans="1:5" ht="18.75" customHeight="1">
      <c r="A1" s="2"/>
      <c r="B1" s="2"/>
      <c r="E1" s="256" t="s">
        <v>67</v>
      </c>
    </row>
    <row r="2" spans="1:5" ht="18.75" customHeight="1">
      <c r="A2" s="2"/>
      <c r="B2" s="2"/>
      <c r="E2" s="256" t="s">
        <v>72</v>
      </c>
    </row>
    <row r="3" spans="1:2" ht="18.75" customHeight="1">
      <c r="A3" s="2"/>
      <c r="B3" s="2"/>
    </row>
    <row r="4" spans="1:5" ht="19.5" customHeight="1">
      <c r="A4" s="415" t="s">
        <v>44</v>
      </c>
      <c r="B4" s="415"/>
      <c r="C4" s="415"/>
      <c r="D4" s="415"/>
      <c r="E4" s="415"/>
    </row>
    <row r="5" spans="1:5" ht="87.75" customHeight="1">
      <c r="A5" s="424" t="s">
        <v>110</v>
      </c>
      <c r="B5" s="424"/>
      <c r="C5" s="424"/>
      <c r="D5" s="424"/>
      <c r="E5" s="424"/>
    </row>
    <row r="6" spans="1:3" ht="12.75" customHeight="1">
      <c r="A6" s="24"/>
      <c r="B6" s="23"/>
      <c r="C6" s="22"/>
    </row>
    <row r="7" spans="1:5" ht="15.75">
      <c r="A7" s="23"/>
      <c r="B7" s="23"/>
      <c r="D7" s="425" t="s">
        <v>0</v>
      </c>
      <c r="E7" s="425"/>
    </row>
    <row r="8" spans="1:5" ht="31.5">
      <c r="A8" s="21" t="s">
        <v>1</v>
      </c>
      <c r="B8" s="21" t="s">
        <v>2</v>
      </c>
      <c r="C8" s="5" t="s">
        <v>41</v>
      </c>
      <c r="D8" s="52" t="s">
        <v>45</v>
      </c>
      <c r="E8" s="5" t="s">
        <v>52</v>
      </c>
    </row>
    <row r="9" spans="1:5" ht="16.5" customHeight="1">
      <c r="A9" s="6">
        <v>1</v>
      </c>
      <c r="B9" s="174" t="s">
        <v>4</v>
      </c>
      <c r="C9" s="182">
        <v>6215.4</v>
      </c>
      <c r="D9" s="177">
        <v>6215.4</v>
      </c>
      <c r="E9" s="45">
        <f>D9/C9*100</f>
        <v>100</v>
      </c>
    </row>
    <row r="10" spans="1:5" ht="15.75">
      <c r="A10" s="7">
        <v>2</v>
      </c>
      <c r="B10" s="29" t="s">
        <v>5</v>
      </c>
      <c r="C10" s="183">
        <v>7380.2</v>
      </c>
      <c r="D10" s="178">
        <v>7380.2</v>
      </c>
      <c r="E10" s="46">
        <f aca="true" t="shared" si="0" ref="E10:E25">D10/C10*100</f>
        <v>100</v>
      </c>
    </row>
    <row r="11" spans="1:5" ht="15.75">
      <c r="A11" s="7">
        <v>3</v>
      </c>
      <c r="B11" s="29" t="s">
        <v>42</v>
      </c>
      <c r="C11" s="183">
        <v>11614.7</v>
      </c>
      <c r="D11" s="178">
        <v>11614.7</v>
      </c>
      <c r="E11" s="46">
        <f t="shared" si="0"/>
        <v>100</v>
      </c>
    </row>
    <row r="12" spans="1:5" ht="15.75">
      <c r="A12" s="7">
        <v>4</v>
      </c>
      <c r="B12" s="29" t="s">
        <v>6</v>
      </c>
      <c r="C12" s="183">
        <v>7108.4</v>
      </c>
      <c r="D12" s="178">
        <v>7108.4</v>
      </c>
      <c r="E12" s="46">
        <f t="shared" si="0"/>
        <v>100</v>
      </c>
    </row>
    <row r="13" spans="1:5" ht="15.75">
      <c r="A13" s="7">
        <v>5</v>
      </c>
      <c r="B13" s="29" t="s">
        <v>7</v>
      </c>
      <c r="C13" s="329">
        <v>17930</v>
      </c>
      <c r="D13" s="330">
        <v>17930</v>
      </c>
      <c r="E13" s="46">
        <f t="shared" si="0"/>
        <v>100</v>
      </c>
    </row>
    <row r="14" spans="1:5" ht="15.75">
      <c r="A14" s="7">
        <v>6</v>
      </c>
      <c r="B14" s="29" t="s">
        <v>8</v>
      </c>
      <c r="C14" s="183">
        <v>3464.6</v>
      </c>
      <c r="D14" s="178">
        <v>3464.6</v>
      </c>
      <c r="E14" s="46">
        <f t="shared" si="0"/>
        <v>100</v>
      </c>
    </row>
    <row r="15" spans="1:5" ht="15.75">
      <c r="A15" s="7">
        <v>7</v>
      </c>
      <c r="B15" s="29" t="s">
        <v>9</v>
      </c>
      <c r="C15" s="183">
        <v>4056.6</v>
      </c>
      <c r="D15" s="178">
        <v>4056.6</v>
      </c>
      <c r="E15" s="46">
        <f t="shared" si="0"/>
        <v>100</v>
      </c>
    </row>
    <row r="16" spans="1:5" ht="15.75">
      <c r="A16" s="7">
        <v>8</v>
      </c>
      <c r="B16" s="29" t="s">
        <v>10</v>
      </c>
      <c r="C16" s="183">
        <v>5907.9</v>
      </c>
      <c r="D16" s="178">
        <v>5907.9</v>
      </c>
      <c r="E16" s="46">
        <f t="shared" si="0"/>
        <v>100</v>
      </c>
    </row>
    <row r="17" spans="1:5" ht="15.75">
      <c r="A17" s="7">
        <v>9</v>
      </c>
      <c r="B17" s="29" t="s">
        <v>11</v>
      </c>
      <c r="C17" s="183">
        <v>4715.1</v>
      </c>
      <c r="D17" s="178">
        <v>4715.1</v>
      </c>
      <c r="E17" s="46">
        <f t="shared" si="0"/>
        <v>100</v>
      </c>
    </row>
    <row r="18" spans="1:5" ht="15.75">
      <c r="A18" s="7">
        <v>10</v>
      </c>
      <c r="B18" s="29" t="s">
        <v>12</v>
      </c>
      <c r="C18" s="183">
        <v>8076.2</v>
      </c>
      <c r="D18" s="178">
        <v>8076.2</v>
      </c>
      <c r="E18" s="46">
        <f t="shared" si="0"/>
        <v>100</v>
      </c>
    </row>
    <row r="19" spans="1:5" ht="15.75">
      <c r="A19" s="7">
        <v>11</v>
      </c>
      <c r="B19" s="29" t="s">
        <v>13</v>
      </c>
      <c r="C19" s="183">
        <v>4917.4</v>
      </c>
      <c r="D19" s="178">
        <v>4917.4</v>
      </c>
      <c r="E19" s="46">
        <f t="shared" si="0"/>
        <v>100</v>
      </c>
    </row>
    <row r="20" spans="1:5" ht="15.75">
      <c r="A20" s="7">
        <v>12</v>
      </c>
      <c r="B20" s="29" t="s">
        <v>14</v>
      </c>
      <c r="C20" s="183">
        <v>1117.8</v>
      </c>
      <c r="D20" s="178">
        <v>1117.8</v>
      </c>
      <c r="E20" s="46">
        <f t="shared" si="0"/>
        <v>100</v>
      </c>
    </row>
    <row r="21" spans="1:5" ht="15.75">
      <c r="A21" s="7">
        <v>13</v>
      </c>
      <c r="B21" s="29" t="s">
        <v>15</v>
      </c>
      <c r="C21" s="183">
        <v>3824</v>
      </c>
      <c r="D21" s="178">
        <v>3824</v>
      </c>
      <c r="E21" s="46">
        <f t="shared" si="0"/>
        <v>100</v>
      </c>
    </row>
    <row r="22" spans="1:5" ht="15.75">
      <c r="A22" s="7">
        <v>14</v>
      </c>
      <c r="B22" s="29" t="s">
        <v>16</v>
      </c>
      <c r="C22" s="183">
        <v>11265.4</v>
      </c>
      <c r="D22" s="178">
        <v>11265.4</v>
      </c>
      <c r="E22" s="46">
        <f t="shared" si="0"/>
        <v>100</v>
      </c>
    </row>
    <row r="23" spans="1:5" ht="15.75">
      <c r="A23" s="7">
        <v>15</v>
      </c>
      <c r="B23" s="29" t="s">
        <v>17</v>
      </c>
      <c r="C23" s="329">
        <v>3603.8</v>
      </c>
      <c r="D23" s="330">
        <v>3603.8</v>
      </c>
      <c r="E23" s="46">
        <f t="shared" si="0"/>
        <v>100</v>
      </c>
    </row>
    <row r="24" spans="1:5" ht="15.75">
      <c r="A24" s="7">
        <v>16</v>
      </c>
      <c r="B24" s="29" t="s">
        <v>18</v>
      </c>
      <c r="C24" s="329">
        <v>4587.8</v>
      </c>
      <c r="D24" s="330">
        <v>4587.8</v>
      </c>
      <c r="E24" s="46">
        <f t="shared" si="0"/>
        <v>100</v>
      </c>
    </row>
    <row r="25" spans="1:5" ht="15.75">
      <c r="A25" s="7">
        <v>17</v>
      </c>
      <c r="B25" s="29" t="s">
        <v>19</v>
      </c>
      <c r="C25" s="183">
        <v>4925.7</v>
      </c>
      <c r="D25" s="178">
        <v>4925.7</v>
      </c>
      <c r="E25" s="46">
        <f t="shared" si="0"/>
        <v>100</v>
      </c>
    </row>
    <row r="26" spans="1:5" ht="19.5" customHeight="1">
      <c r="A26" s="8"/>
      <c r="B26" s="30" t="s">
        <v>21</v>
      </c>
      <c r="C26" s="199">
        <f>SUM(C9:C25)</f>
        <v>110710.99999999999</v>
      </c>
      <c r="D26" s="51">
        <f>SUM(D9:D25)</f>
        <v>110710.99999999999</v>
      </c>
      <c r="E26" s="272">
        <f>D26/C26*100</f>
        <v>100</v>
      </c>
    </row>
    <row r="27" spans="1:6" ht="15.75">
      <c r="A27" s="2"/>
      <c r="B27" s="2"/>
      <c r="D27" s="49"/>
      <c r="F27" s="2"/>
    </row>
    <row r="28" ht="15.75">
      <c r="D28" s="50"/>
    </row>
  </sheetData>
  <sheetProtection/>
  <mergeCells count="3">
    <mergeCell ref="A4:E4"/>
    <mergeCell ref="A5:E5"/>
    <mergeCell ref="D7:E7"/>
  </mergeCells>
  <printOptions/>
  <pageMargins left="0.95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28"/>
  <sheetViews>
    <sheetView view="pageBreakPreview" zoomScaleSheetLayoutView="100" zoomScalePageLayoutView="0" workbookViewId="0" topLeftCell="A16">
      <selection activeCell="E3" sqref="E3"/>
    </sheetView>
  </sheetViews>
  <sheetFormatPr defaultColWidth="9.140625" defaultRowHeight="12.75"/>
  <cols>
    <col min="1" max="1" width="7.7109375" style="0" customWidth="1"/>
    <col min="2" max="2" width="28.28125" style="0" customWidth="1"/>
    <col min="3" max="4" width="16.57421875" style="0" customWidth="1"/>
    <col min="5" max="5" width="15.8515625" style="0" customWidth="1"/>
  </cols>
  <sheetData>
    <row r="1" spans="1:5" ht="15.75">
      <c r="A1" s="2"/>
      <c r="B1" s="2"/>
      <c r="E1" s="256" t="s">
        <v>68</v>
      </c>
    </row>
    <row r="2" spans="1:5" ht="15.75">
      <c r="A2" s="2"/>
      <c r="B2" s="2"/>
      <c r="E2" s="256" t="s">
        <v>72</v>
      </c>
    </row>
    <row r="3" spans="1:2" ht="15.75">
      <c r="A3" s="2"/>
      <c r="B3" s="2"/>
    </row>
    <row r="4" spans="1:5" ht="19.5" customHeight="1">
      <c r="A4" s="415" t="s">
        <v>44</v>
      </c>
      <c r="B4" s="415"/>
      <c r="C4" s="415"/>
      <c r="D4" s="415"/>
      <c r="E4" s="415"/>
    </row>
    <row r="5" spans="1:5" ht="43.5" customHeight="1">
      <c r="A5" s="424" t="s">
        <v>111</v>
      </c>
      <c r="B5" s="424"/>
      <c r="C5" s="424"/>
      <c r="D5" s="424"/>
      <c r="E5" s="424"/>
    </row>
    <row r="6" spans="1:5" ht="15.75">
      <c r="A6" s="23"/>
      <c r="B6" s="23"/>
      <c r="C6" s="2"/>
      <c r="D6" s="425" t="s">
        <v>0</v>
      </c>
      <c r="E6" s="425"/>
    </row>
    <row r="7" spans="1:5" ht="31.5">
      <c r="A7" s="21" t="s">
        <v>1</v>
      </c>
      <c r="B7" s="21" t="s">
        <v>2</v>
      </c>
      <c r="C7" s="5" t="s">
        <v>41</v>
      </c>
      <c r="D7" s="39" t="s">
        <v>45</v>
      </c>
      <c r="E7" s="5" t="s">
        <v>52</v>
      </c>
    </row>
    <row r="8" spans="1:5" ht="16.5" customHeight="1">
      <c r="A8" s="6">
        <v>1</v>
      </c>
      <c r="B8" s="29" t="s">
        <v>4</v>
      </c>
      <c r="C8" s="314">
        <v>4866.3</v>
      </c>
      <c r="D8" s="315">
        <v>4866.2461</v>
      </c>
      <c r="E8" s="316">
        <f>D8/C8*100</f>
        <v>99.99889238230277</v>
      </c>
    </row>
    <row r="9" spans="1:5" ht="15.75">
      <c r="A9" s="7">
        <v>2</v>
      </c>
      <c r="B9" s="29" t="s">
        <v>5</v>
      </c>
      <c r="C9" s="317">
        <v>4657.8</v>
      </c>
      <c r="D9" s="318">
        <v>4654.362</v>
      </c>
      <c r="E9" s="319">
        <f aca="true" t="shared" si="0" ref="E9:E26">D9/C9*100</f>
        <v>99.92618832925415</v>
      </c>
    </row>
    <row r="10" spans="1:5" ht="15.75">
      <c r="A10" s="7">
        <v>3</v>
      </c>
      <c r="B10" s="29" t="s">
        <v>42</v>
      </c>
      <c r="C10" s="317">
        <v>7612.5</v>
      </c>
      <c r="D10" s="318">
        <v>7612.48312</v>
      </c>
      <c r="E10" s="319">
        <f t="shared" si="0"/>
        <v>99.99977825944171</v>
      </c>
    </row>
    <row r="11" spans="1:5" ht="15.75">
      <c r="A11" s="7">
        <v>4</v>
      </c>
      <c r="B11" s="29" t="s">
        <v>6</v>
      </c>
      <c r="C11" s="317">
        <v>5355.7</v>
      </c>
      <c r="D11" s="318">
        <v>5355.642</v>
      </c>
      <c r="E11" s="319">
        <f t="shared" si="0"/>
        <v>99.99891704165655</v>
      </c>
    </row>
    <row r="12" spans="1:5" ht="15.75">
      <c r="A12" s="7">
        <v>5</v>
      </c>
      <c r="B12" s="29" t="s">
        <v>7</v>
      </c>
      <c r="C12" s="320">
        <v>11221.7</v>
      </c>
      <c r="D12" s="321">
        <v>11221.611</v>
      </c>
      <c r="E12" s="319">
        <f t="shared" si="0"/>
        <v>99.99920689378615</v>
      </c>
    </row>
    <row r="13" spans="1:5" ht="15.75">
      <c r="A13" s="7">
        <v>6</v>
      </c>
      <c r="B13" s="29" t="s">
        <v>8</v>
      </c>
      <c r="C13" s="317">
        <v>2088.8</v>
      </c>
      <c r="D13" s="318">
        <v>2088.719</v>
      </c>
      <c r="E13" s="319">
        <f t="shared" si="0"/>
        <v>99.99612217541171</v>
      </c>
    </row>
    <row r="14" spans="1:5" ht="15.75">
      <c r="A14" s="7">
        <v>7</v>
      </c>
      <c r="B14" s="29" t="s">
        <v>9</v>
      </c>
      <c r="C14" s="317">
        <v>3963.9</v>
      </c>
      <c r="D14" s="318">
        <v>3963.56316</v>
      </c>
      <c r="E14" s="319">
        <f t="shared" si="0"/>
        <v>99.9915023083327</v>
      </c>
    </row>
    <row r="15" spans="1:5" ht="15.75">
      <c r="A15" s="7">
        <v>8</v>
      </c>
      <c r="B15" s="29" t="s">
        <v>10</v>
      </c>
      <c r="C15" s="317">
        <v>5300.1</v>
      </c>
      <c r="D15" s="318">
        <v>5243.6016</v>
      </c>
      <c r="E15" s="319">
        <f t="shared" si="0"/>
        <v>98.93401256580063</v>
      </c>
    </row>
    <row r="16" spans="1:5" ht="15.75">
      <c r="A16" s="7">
        <v>9</v>
      </c>
      <c r="B16" s="29" t="s">
        <v>11</v>
      </c>
      <c r="C16" s="317">
        <v>4083.2</v>
      </c>
      <c r="D16" s="318">
        <v>4083.107</v>
      </c>
      <c r="E16" s="319">
        <f t="shared" si="0"/>
        <v>99.99772237460816</v>
      </c>
    </row>
    <row r="17" spans="1:5" ht="15.75">
      <c r="A17" s="7">
        <v>10</v>
      </c>
      <c r="B17" s="29" t="s">
        <v>12</v>
      </c>
      <c r="C17" s="317">
        <v>6255.8</v>
      </c>
      <c r="D17" s="318">
        <v>6255.71207</v>
      </c>
      <c r="E17" s="319">
        <f t="shared" si="0"/>
        <v>99.99859442437418</v>
      </c>
    </row>
    <row r="18" spans="1:5" ht="15.75">
      <c r="A18" s="7">
        <v>11</v>
      </c>
      <c r="B18" s="29" t="s">
        <v>13</v>
      </c>
      <c r="C18" s="317">
        <v>3028.7</v>
      </c>
      <c r="D18" s="318">
        <v>3028.7</v>
      </c>
      <c r="E18" s="319">
        <f t="shared" si="0"/>
        <v>100</v>
      </c>
    </row>
    <row r="19" spans="1:5" ht="15.75">
      <c r="A19" s="7">
        <v>12</v>
      </c>
      <c r="B19" s="29" t="s">
        <v>14</v>
      </c>
      <c r="C19" s="317">
        <v>587.7</v>
      </c>
      <c r="D19" s="318">
        <v>580.779</v>
      </c>
      <c r="E19" s="319">
        <f t="shared" si="0"/>
        <v>98.82235834609494</v>
      </c>
    </row>
    <row r="20" spans="1:5" ht="15.75">
      <c r="A20" s="7">
        <v>13</v>
      </c>
      <c r="B20" s="29" t="s">
        <v>15</v>
      </c>
      <c r="C20" s="317">
        <v>2520.8</v>
      </c>
      <c r="D20" s="318">
        <v>2520.7032</v>
      </c>
      <c r="E20" s="319">
        <f t="shared" si="0"/>
        <v>99.99615994922246</v>
      </c>
    </row>
    <row r="21" spans="1:5" ht="15.75">
      <c r="A21" s="7">
        <v>14</v>
      </c>
      <c r="B21" s="29" t="s">
        <v>16</v>
      </c>
      <c r="C21" s="317">
        <v>7326.8</v>
      </c>
      <c r="D21" s="318">
        <v>7326.75228</v>
      </c>
      <c r="E21" s="319">
        <f t="shared" si="0"/>
        <v>99.99934869247147</v>
      </c>
    </row>
    <row r="22" spans="1:5" ht="15.75">
      <c r="A22" s="7">
        <v>15</v>
      </c>
      <c r="B22" s="29" t="s">
        <v>17</v>
      </c>
      <c r="C22" s="320">
        <v>2702.8</v>
      </c>
      <c r="D22" s="321">
        <v>2702.8</v>
      </c>
      <c r="E22" s="319">
        <f t="shared" si="0"/>
        <v>100</v>
      </c>
    </row>
    <row r="23" spans="1:5" ht="15.75">
      <c r="A23" s="7">
        <v>16</v>
      </c>
      <c r="B23" s="29" t="s">
        <v>18</v>
      </c>
      <c r="C23" s="320">
        <v>3206.5</v>
      </c>
      <c r="D23" s="321">
        <v>3175.8925</v>
      </c>
      <c r="E23" s="319">
        <f t="shared" si="0"/>
        <v>99.04545454545455</v>
      </c>
    </row>
    <row r="24" spans="1:5" ht="15.75">
      <c r="A24" s="7">
        <v>17</v>
      </c>
      <c r="B24" s="29" t="s">
        <v>19</v>
      </c>
      <c r="C24" s="317">
        <v>3578.9</v>
      </c>
      <c r="D24" s="318">
        <v>3569.23321</v>
      </c>
      <c r="E24" s="319">
        <f t="shared" si="0"/>
        <v>99.72989493978595</v>
      </c>
    </row>
    <row r="25" spans="1:5" ht="15.75">
      <c r="A25" s="7">
        <v>18</v>
      </c>
      <c r="B25" s="29" t="s">
        <v>20</v>
      </c>
      <c r="C25" s="320">
        <v>3392.5</v>
      </c>
      <c r="D25" s="321">
        <v>3389.22852</v>
      </c>
      <c r="E25" s="319">
        <f t="shared" si="0"/>
        <v>99.90356728076641</v>
      </c>
    </row>
    <row r="26" spans="1:5" ht="15.75">
      <c r="A26" s="7">
        <v>19</v>
      </c>
      <c r="B26" s="29" t="s">
        <v>22</v>
      </c>
      <c r="C26" s="317">
        <v>54804.5</v>
      </c>
      <c r="D26" s="318">
        <v>54449.96861</v>
      </c>
      <c r="E26" s="319">
        <f t="shared" si="0"/>
        <v>99.35309803027124</v>
      </c>
    </row>
    <row r="27" spans="1:6" ht="19.5" customHeight="1">
      <c r="A27" s="8"/>
      <c r="B27" s="30" t="s">
        <v>21</v>
      </c>
      <c r="C27" s="51">
        <f>SUM(C8:C26)</f>
        <v>136555</v>
      </c>
      <c r="D27" s="51">
        <f>SUM(D8:D26)</f>
        <v>136089.10437000002</v>
      </c>
      <c r="E27" s="322">
        <f>D27/C27*100</f>
        <v>99.6588219911391</v>
      </c>
      <c r="F27" s="2"/>
    </row>
    <row r="28" spans="1:5" ht="15.75">
      <c r="A28" s="2"/>
      <c r="B28" s="2"/>
      <c r="C28" s="2"/>
      <c r="D28" s="2"/>
      <c r="E28" s="2"/>
    </row>
  </sheetData>
  <sheetProtection/>
  <mergeCells count="3">
    <mergeCell ref="A4:E4"/>
    <mergeCell ref="A5:E5"/>
    <mergeCell ref="D6:E6"/>
  </mergeCells>
  <printOptions/>
  <pageMargins left="0.984251968503937" right="0.7086614173228347" top="0.7480314960629921" bottom="0.7480314960629921" header="0.31496062992125984" footer="0.31496062992125984"/>
  <pageSetup fitToHeight="85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SheetLayoutView="100" zoomScalePageLayoutView="0" workbookViewId="0" topLeftCell="A19">
      <selection activeCell="E3" sqref="E3"/>
    </sheetView>
  </sheetViews>
  <sheetFormatPr defaultColWidth="9.140625" defaultRowHeight="12.75"/>
  <cols>
    <col min="1" max="1" width="7.7109375" style="2" customWidth="1"/>
    <col min="2" max="2" width="31.00390625" style="2" customWidth="1"/>
    <col min="3" max="4" width="16.8515625" style="2" customWidth="1"/>
    <col min="5" max="5" width="15.28125" style="2" customWidth="1"/>
    <col min="6" max="6" width="9.140625" style="2" customWidth="1"/>
  </cols>
  <sheetData>
    <row r="1" ht="15.75">
      <c r="E1" s="256" t="s">
        <v>73</v>
      </c>
    </row>
    <row r="2" ht="15.75">
      <c r="E2" s="256" t="s">
        <v>72</v>
      </c>
    </row>
    <row r="4" spans="1:5" ht="19.5" customHeight="1">
      <c r="A4" s="415" t="s">
        <v>44</v>
      </c>
      <c r="B4" s="415"/>
      <c r="C4" s="415"/>
      <c r="D4" s="415"/>
      <c r="E4" s="415"/>
    </row>
    <row r="5" spans="1:5" ht="54" customHeight="1">
      <c r="A5" s="426" t="s">
        <v>112</v>
      </c>
      <c r="B5" s="426"/>
      <c r="C5" s="426"/>
      <c r="D5" s="426"/>
      <c r="E5" s="426"/>
    </row>
    <row r="6" spans="1:5" ht="15.75">
      <c r="A6" s="23"/>
      <c r="B6" s="23"/>
      <c r="C6" s="26"/>
      <c r="D6" s="425" t="s">
        <v>0</v>
      </c>
      <c r="E6" s="425"/>
    </row>
    <row r="7" spans="1:5" ht="31.5">
      <c r="A7" s="21" t="s">
        <v>1</v>
      </c>
      <c r="B7" s="21" t="s">
        <v>2</v>
      </c>
      <c r="C7" s="5" t="s">
        <v>41</v>
      </c>
      <c r="D7" s="39" t="s">
        <v>45</v>
      </c>
      <c r="E7" s="21" t="s">
        <v>52</v>
      </c>
    </row>
    <row r="8" spans="1:5" ht="16.5" customHeight="1">
      <c r="A8" s="6">
        <v>1</v>
      </c>
      <c r="B8" s="29" t="s">
        <v>4</v>
      </c>
      <c r="C8" s="323">
        <v>7321.8</v>
      </c>
      <c r="D8" s="324">
        <v>7310.094</v>
      </c>
      <c r="E8" s="325">
        <f>D8/C8*100</f>
        <v>99.84012128165205</v>
      </c>
    </row>
    <row r="9" spans="1:5" ht="15.75">
      <c r="A9" s="7">
        <v>2</v>
      </c>
      <c r="B9" s="29" t="s">
        <v>5</v>
      </c>
      <c r="C9" s="317">
        <v>8591.5</v>
      </c>
      <c r="D9" s="179">
        <v>8591.17</v>
      </c>
      <c r="E9" s="325">
        <f aca="true" t="shared" si="0" ref="E9:E27">D9/C9*100</f>
        <v>99.99615899435489</v>
      </c>
    </row>
    <row r="10" spans="1:5" ht="15.75">
      <c r="A10" s="7">
        <v>3</v>
      </c>
      <c r="B10" s="29" t="s">
        <v>42</v>
      </c>
      <c r="C10" s="317">
        <v>18719.8</v>
      </c>
      <c r="D10" s="179">
        <v>18710.369</v>
      </c>
      <c r="E10" s="325">
        <f t="shared" si="0"/>
        <v>99.94962018824988</v>
      </c>
    </row>
    <row r="11" spans="1:5" ht="15.75">
      <c r="A11" s="7">
        <v>4</v>
      </c>
      <c r="B11" s="29" t="s">
        <v>6</v>
      </c>
      <c r="C11" s="317">
        <v>8612.7</v>
      </c>
      <c r="D11" s="179">
        <v>8609.949</v>
      </c>
      <c r="E11" s="325">
        <f t="shared" si="0"/>
        <v>99.96805879689296</v>
      </c>
    </row>
    <row r="12" spans="1:5" ht="15.75">
      <c r="A12" s="7">
        <v>5</v>
      </c>
      <c r="B12" s="29" t="s">
        <v>7</v>
      </c>
      <c r="C12" s="320">
        <v>16450.817</v>
      </c>
      <c r="D12" s="326">
        <v>16450.8</v>
      </c>
      <c r="E12" s="325">
        <f t="shared" si="0"/>
        <v>99.99989666166732</v>
      </c>
    </row>
    <row r="13" spans="1:5" ht="15.75">
      <c r="A13" s="7">
        <v>6</v>
      </c>
      <c r="B13" s="29" t="s">
        <v>8</v>
      </c>
      <c r="C13" s="317">
        <v>5916.8</v>
      </c>
      <c r="D13" s="179">
        <v>5916.727</v>
      </c>
      <c r="E13" s="325">
        <f t="shared" si="0"/>
        <v>99.99876622498647</v>
      </c>
    </row>
    <row r="14" spans="1:5" ht="15.75">
      <c r="A14" s="7">
        <v>7</v>
      </c>
      <c r="B14" s="29" t="s">
        <v>9</v>
      </c>
      <c r="C14" s="317">
        <v>4938.8</v>
      </c>
      <c r="D14" s="179">
        <v>4938.384</v>
      </c>
      <c r="E14" s="325">
        <f t="shared" si="0"/>
        <v>99.99157690127156</v>
      </c>
    </row>
    <row r="15" spans="1:5" ht="15.75">
      <c r="A15" s="7">
        <v>8</v>
      </c>
      <c r="B15" s="29" t="s">
        <v>10</v>
      </c>
      <c r="C15" s="317">
        <v>4335.8</v>
      </c>
      <c r="D15" s="179">
        <v>4335.724</v>
      </c>
      <c r="E15" s="325">
        <f t="shared" si="0"/>
        <v>99.99824715162138</v>
      </c>
    </row>
    <row r="16" spans="1:5" ht="15.75">
      <c r="A16" s="7">
        <v>9</v>
      </c>
      <c r="B16" s="29" t="s">
        <v>11</v>
      </c>
      <c r="C16" s="317">
        <v>7401.249</v>
      </c>
      <c r="D16" s="179">
        <v>7400.884</v>
      </c>
      <c r="E16" s="325">
        <f t="shared" si="0"/>
        <v>99.99506839994169</v>
      </c>
    </row>
    <row r="17" spans="1:5" ht="15.75">
      <c r="A17" s="7">
        <v>10</v>
      </c>
      <c r="B17" s="29" t="s">
        <v>12</v>
      </c>
      <c r="C17" s="317">
        <v>10684.2</v>
      </c>
      <c r="D17" s="179">
        <v>10683.408</v>
      </c>
      <c r="E17" s="325">
        <f t="shared" si="0"/>
        <v>99.99258718481495</v>
      </c>
    </row>
    <row r="18" spans="1:5" ht="15.75">
      <c r="A18" s="7">
        <v>11</v>
      </c>
      <c r="B18" s="29" t="s">
        <v>13</v>
      </c>
      <c r="C18" s="317">
        <v>6439.9</v>
      </c>
      <c r="D18" s="179">
        <v>6430.784</v>
      </c>
      <c r="E18" s="325">
        <f t="shared" si="0"/>
        <v>99.85844500691005</v>
      </c>
    </row>
    <row r="19" spans="1:5" ht="15.75">
      <c r="A19" s="7">
        <v>12</v>
      </c>
      <c r="B19" s="29" t="s">
        <v>14</v>
      </c>
      <c r="C19" s="317">
        <v>1885.664</v>
      </c>
      <c r="D19" s="179">
        <v>1885.664</v>
      </c>
      <c r="E19" s="325">
        <f t="shared" si="0"/>
        <v>100</v>
      </c>
    </row>
    <row r="20" spans="1:5" ht="15.75">
      <c r="A20" s="7">
        <v>13</v>
      </c>
      <c r="B20" s="29" t="s">
        <v>15</v>
      </c>
      <c r="C20" s="317">
        <v>4546.8</v>
      </c>
      <c r="D20" s="179">
        <v>4546.09</v>
      </c>
      <c r="E20" s="325">
        <f t="shared" si="0"/>
        <v>99.98438462215185</v>
      </c>
    </row>
    <row r="21" spans="1:5" ht="15.75">
      <c r="A21" s="7">
        <v>14</v>
      </c>
      <c r="B21" s="29" t="s">
        <v>16</v>
      </c>
      <c r="C21" s="317">
        <v>13922.6</v>
      </c>
      <c r="D21" s="179">
        <v>13913.041</v>
      </c>
      <c r="E21" s="325">
        <f t="shared" si="0"/>
        <v>99.9313418470688</v>
      </c>
    </row>
    <row r="22" spans="1:5" ht="15.75">
      <c r="A22" s="7">
        <v>15</v>
      </c>
      <c r="B22" s="29" t="s">
        <v>17</v>
      </c>
      <c r="C22" s="320">
        <v>3973.7</v>
      </c>
      <c r="D22" s="326">
        <v>3972.96</v>
      </c>
      <c r="E22" s="325">
        <f t="shared" si="0"/>
        <v>99.98137755744018</v>
      </c>
    </row>
    <row r="23" spans="1:5" ht="15.75">
      <c r="A23" s="7">
        <v>16</v>
      </c>
      <c r="B23" s="29" t="s">
        <v>18</v>
      </c>
      <c r="C23" s="320">
        <v>6185.2</v>
      </c>
      <c r="D23" s="326">
        <v>6182.029</v>
      </c>
      <c r="E23" s="325">
        <f t="shared" si="0"/>
        <v>99.94873245812586</v>
      </c>
    </row>
    <row r="24" spans="1:5" ht="15.75">
      <c r="A24" s="7">
        <v>17</v>
      </c>
      <c r="B24" s="29" t="s">
        <v>19</v>
      </c>
      <c r="C24" s="317">
        <v>6038.8</v>
      </c>
      <c r="D24" s="179">
        <v>6038.65</v>
      </c>
      <c r="E24" s="325">
        <f t="shared" si="0"/>
        <v>99.99751606279392</v>
      </c>
    </row>
    <row r="25" spans="1:5" ht="15.75">
      <c r="A25" s="7">
        <v>18</v>
      </c>
      <c r="B25" s="29" t="s">
        <v>20</v>
      </c>
      <c r="C25" s="320">
        <v>8074.97</v>
      </c>
      <c r="D25" s="327">
        <v>8074.97</v>
      </c>
      <c r="E25" s="325">
        <f t="shared" si="0"/>
        <v>100</v>
      </c>
    </row>
    <row r="26" spans="1:5" ht="15.75">
      <c r="A26" s="7">
        <v>19</v>
      </c>
      <c r="B26" s="29" t="s">
        <v>22</v>
      </c>
      <c r="C26" s="317">
        <v>32220</v>
      </c>
      <c r="D26" s="179">
        <v>32220</v>
      </c>
      <c r="E26" s="325">
        <f t="shared" si="0"/>
        <v>100</v>
      </c>
    </row>
    <row r="27" spans="1:5" ht="19.5" customHeight="1">
      <c r="A27" s="8"/>
      <c r="B27" s="30" t="s">
        <v>21</v>
      </c>
      <c r="C27" s="51">
        <f>SUM(C8:C26)</f>
        <v>176261.1</v>
      </c>
      <c r="D27" s="199">
        <f>SUM(D8:D26)</f>
        <v>176211.69700000001</v>
      </c>
      <c r="E27" s="328">
        <f t="shared" si="0"/>
        <v>99.97197169426494</v>
      </c>
    </row>
  </sheetData>
  <sheetProtection/>
  <mergeCells count="3">
    <mergeCell ref="D6:E6"/>
    <mergeCell ref="A4:E4"/>
    <mergeCell ref="A5:E5"/>
  </mergeCells>
  <printOptions/>
  <pageMargins left="0.85" right="0.7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23"/>
  <sheetViews>
    <sheetView view="pageBreakPreview" zoomScaleSheetLayoutView="100" zoomScalePageLayoutView="0" workbookViewId="0" topLeftCell="A13">
      <selection activeCell="J7" sqref="J7"/>
    </sheetView>
  </sheetViews>
  <sheetFormatPr defaultColWidth="9.140625" defaultRowHeight="12.75"/>
  <cols>
    <col min="1" max="1" width="7.7109375" style="2" customWidth="1"/>
    <col min="2" max="2" width="23.57421875" style="2" customWidth="1"/>
    <col min="3" max="3" width="14.421875" style="2" customWidth="1"/>
    <col min="4" max="4" width="13.7109375" style="2" customWidth="1"/>
    <col min="5" max="5" width="16.8515625" style="2" customWidth="1"/>
  </cols>
  <sheetData>
    <row r="1" ht="15.75">
      <c r="E1" s="256" t="s">
        <v>74</v>
      </c>
    </row>
    <row r="2" ht="15.75">
      <c r="E2" s="256" t="s">
        <v>72</v>
      </c>
    </row>
    <row r="4" spans="1:5" ht="19.5" customHeight="1">
      <c r="A4" s="415" t="s">
        <v>44</v>
      </c>
      <c r="B4" s="415"/>
      <c r="C4" s="415"/>
      <c r="D4" s="415"/>
      <c r="E4" s="415"/>
    </row>
    <row r="5" spans="1:5" ht="72.75" customHeight="1">
      <c r="A5" s="426" t="s">
        <v>113</v>
      </c>
      <c r="B5" s="426"/>
      <c r="C5" s="426"/>
      <c r="D5" s="426"/>
      <c r="E5" s="426"/>
    </row>
    <row r="6" spans="1:5" ht="15.75">
      <c r="A6" s="23"/>
      <c r="B6" s="23"/>
      <c r="C6" s="425" t="s">
        <v>0</v>
      </c>
      <c r="D6" s="425"/>
      <c r="E6" s="425"/>
    </row>
    <row r="7" spans="1:5" ht="31.5">
      <c r="A7" s="5" t="s">
        <v>1</v>
      </c>
      <c r="B7" s="5" t="s">
        <v>2</v>
      </c>
      <c r="C7" s="5" t="s">
        <v>41</v>
      </c>
      <c r="D7" s="52" t="s">
        <v>45</v>
      </c>
      <c r="E7" s="5" t="s">
        <v>52</v>
      </c>
    </row>
    <row r="8" spans="1:5" ht="18.75" customHeight="1">
      <c r="A8" s="33">
        <v>1</v>
      </c>
      <c r="B8" s="76" t="s">
        <v>4</v>
      </c>
      <c r="C8" s="78">
        <v>33</v>
      </c>
      <c r="D8" s="78">
        <v>32.976</v>
      </c>
      <c r="E8" s="95">
        <f>D8/C8*100</f>
        <v>99.92727272727272</v>
      </c>
    </row>
    <row r="9" spans="1:5" ht="15.75">
      <c r="A9" s="34">
        <v>2</v>
      </c>
      <c r="B9" s="36" t="s">
        <v>5</v>
      </c>
      <c r="C9" s="63">
        <v>11.1</v>
      </c>
      <c r="D9" s="63">
        <v>11.091</v>
      </c>
      <c r="E9" s="64">
        <f aca="true" t="shared" si="0" ref="E9:E22">D9/C9*100</f>
        <v>99.91891891891892</v>
      </c>
    </row>
    <row r="10" spans="1:5" ht="15.75">
      <c r="A10" s="34">
        <v>3</v>
      </c>
      <c r="B10" s="36" t="s">
        <v>49</v>
      </c>
      <c r="C10" s="63">
        <v>3.5</v>
      </c>
      <c r="D10" s="63">
        <v>3.436</v>
      </c>
      <c r="E10" s="64">
        <f t="shared" si="0"/>
        <v>98.17142857142856</v>
      </c>
    </row>
    <row r="11" spans="1:5" ht="15.75">
      <c r="A11" s="34">
        <v>4</v>
      </c>
      <c r="B11" s="36" t="s">
        <v>6</v>
      </c>
      <c r="C11" s="63">
        <v>9.9</v>
      </c>
      <c r="D11" s="63">
        <v>9.812</v>
      </c>
      <c r="E11" s="64">
        <f t="shared" si="0"/>
        <v>99.1111111111111</v>
      </c>
    </row>
    <row r="12" spans="1:5" ht="15.75">
      <c r="A12" s="34">
        <v>5</v>
      </c>
      <c r="B12" s="36" t="s">
        <v>7</v>
      </c>
      <c r="C12" s="63">
        <v>79.7</v>
      </c>
      <c r="D12" s="63">
        <v>79.6</v>
      </c>
      <c r="E12" s="64">
        <f t="shared" si="0"/>
        <v>99.87452948557089</v>
      </c>
    </row>
    <row r="13" spans="1:5" ht="15.75">
      <c r="A13" s="34">
        <v>6</v>
      </c>
      <c r="B13" s="36" t="s">
        <v>8</v>
      </c>
      <c r="C13" s="63">
        <v>10.5</v>
      </c>
      <c r="D13" s="63">
        <v>10.3</v>
      </c>
      <c r="E13" s="64">
        <f t="shared" si="0"/>
        <v>98.0952380952381</v>
      </c>
    </row>
    <row r="14" spans="1:5" ht="15.75">
      <c r="A14" s="34">
        <v>8</v>
      </c>
      <c r="B14" s="36" t="s">
        <v>10</v>
      </c>
      <c r="C14" s="63">
        <v>49.4</v>
      </c>
      <c r="D14" s="63">
        <v>46.194</v>
      </c>
      <c r="E14" s="64">
        <f t="shared" si="0"/>
        <v>93.51012145748989</v>
      </c>
    </row>
    <row r="15" spans="1:5" ht="15.75">
      <c r="A15" s="34">
        <v>9</v>
      </c>
      <c r="B15" s="36" t="s">
        <v>11</v>
      </c>
      <c r="C15" s="63">
        <v>6.7</v>
      </c>
      <c r="D15" s="63">
        <v>6.608</v>
      </c>
      <c r="E15" s="64">
        <f t="shared" si="0"/>
        <v>98.62686567164178</v>
      </c>
    </row>
    <row r="16" spans="1:5" ht="15.75">
      <c r="A16" s="34">
        <v>10</v>
      </c>
      <c r="B16" s="36" t="s">
        <v>12</v>
      </c>
      <c r="C16" s="63">
        <v>54</v>
      </c>
      <c r="D16" s="63">
        <v>50.266</v>
      </c>
      <c r="E16" s="64">
        <f t="shared" si="0"/>
        <v>93.08518518518518</v>
      </c>
    </row>
    <row r="17" spans="1:5" ht="15.75">
      <c r="A17" s="34">
        <v>11</v>
      </c>
      <c r="B17" s="36" t="s">
        <v>15</v>
      </c>
      <c r="C17" s="63">
        <v>57.9</v>
      </c>
      <c r="D17" s="63">
        <v>57.799</v>
      </c>
      <c r="E17" s="64">
        <f t="shared" si="0"/>
        <v>99.82556131260795</v>
      </c>
    </row>
    <row r="18" spans="1:5" ht="15.75">
      <c r="A18" s="34">
        <v>12</v>
      </c>
      <c r="B18" s="36" t="s">
        <v>16</v>
      </c>
      <c r="C18" s="63">
        <v>48.8</v>
      </c>
      <c r="D18" s="63">
        <v>48.21</v>
      </c>
      <c r="E18" s="64">
        <f t="shared" si="0"/>
        <v>98.79098360655738</v>
      </c>
    </row>
    <row r="19" spans="1:5" ht="15.75">
      <c r="A19" s="34">
        <v>13</v>
      </c>
      <c r="B19" s="36" t="s">
        <v>17</v>
      </c>
      <c r="C19" s="63">
        <v>1</v>
      </c>
      <c r="D19" s="63">
        <v>0.916</v>
      </c>
      <c r="E19" s="64">
        <f t="shared" si="0"/>
        <v>91.60000000000001</v>
      </c>
    </row>
    <row r="20" spans="1:5" ht="19.5" customHeight="1">
      <c r="A20" s="34">
        <v>14</v>
      </c>
      <c r="B20" s="77" t="s">
        <v>19</v>
      </c>
      <c r="C20" s="79">
        <v>10</v>
      </c>
      <c r="D20" s="79">
        <v>9.912</v>
      </c>
      <c r="E20" s="64">
        <f t="shared" si="0"/>
        <v>99.12</v>
      </c>
    </row>
    <row r="21" spans="1:5" ht="15.75">
      <c r="A21" s="34">
        <v>15</v>
      </c>
      <c r="B21" s="80" t="s">
        <v>20</v>
      </c>
      <c r="C21" s="81">
        <v>10</v>
      </c>
      <c r="D21" s="84">
        <v>9.912</v>
      </c>
      <c r="E21" s="64">
        <f t="shared" si="0"/>
        <v>99.12</v>
      </c>
    </row>
    <row r="22" spans="1:5" ht="15.75">
      <c r="A22" s="34">
        <v>16</v>
      </c>
      <c r="B22" s="80" t="s">
        <v>50</v>
      </c>
      <c r="C22" s="81">
        <v>862.7</v>
      </c>
      <c r="D22" s="84">
        <v>849.959</v>
      </c>
      <c r="E22" s="64">
        <f t="shared" si="0"/>
        <v>98.52312507244696</v>
      </c>
    </row>
    <row r="23" spans="1:5" ht="15.75">
      <c r="A23" s="94"/>
      <c r="B23" s="82" t="s">
        <v>21</v>
      </c>
      <c r="C23" s="62">
        <f>SUM(C8:C22)</f>
        <v>1248.2</v>
      </c>
      <c r="D23" s="65">
        <f>SUM(D8:D22)</f>
        <v>1226.991</v>
      </c>
      <c r="E23" s="62">
        <f>D23/C23*100</f>
        <v>98.30083319980771</v>
      </c>
    </row>
  </sheetData>
  <sheetProtection/>
  <mergeCells count="3">
    <mergeCell ref="C6:E6"/>
    <mergeCell ref="A4:E4"/>
    <mergeCell ref="A5:E5"/>
  </mergeCells>
  <printOptions/>
  <pageMargins left="1.03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SheetLayoutView="100" zoomScalePageLayoutView="0" workbookViewId="0" topLeftCell="A13">
      <selection activeCell="A5" sqref="A5:E5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4" width="15.7109375" style="0" customWidth="1"/>
    <col min="5" max="5" width="15.57421875" style="0" customWidth="1"/>
  </cols>
  <sheetData>
    <row r="1" spans="3:5" s="2" customFormat="1" ht="15.75">
      <c r="C1" s="16"/>
      <c r="E1" s="256" t="s">
        <v>75</v>
      </c>
    </row>
    <row r="2" spans="3:5" s="2" customFormat="1" ht="15.75">
      <c r="C2" s="16"/>
      <c r="E2" s="256" t="s">
        <v>72</v>
      </c>
    </row>
    <row r="3" s="2" customFormat="1" ht="15.75"/>
    <row r="4" spans="1:5" s="2" customFormat="1" ht="19.5" customHeight="1">
      <c r="A4" s="415" t="s">
        <v>46</v>
      </c>
      <c r="B4" s="415"/>
      <c r="C4" s="415"/>
      <c r="D4" s="415"/>
      <c r="E4" s="415"/>
    </row>
    <row r="5" spans="1:5" s="2" customFormat="1" ht="45" customHeight="1">
      <c r="A5" s="426" t="s">
        <v>114</v>
      </c>
      <c r="B5" s="426"/>
      <c r="C5" s="426"/>
      <c r="D5" s="426"/>
      <c r="E5" s="426"/>
    </row>
    <row r="6" spans="1:5" s="2" customFormat="1" ht="15.75">
      <c r="A6" s="23"/>
      <c r="B6" s="23"/>
      <c r="C6" s="425" t="s">
        <v>0</v>
      </c>
      <c r="D6" s="425"/>
      <c r="E6" s="425"/>
    </row>
    <row r="7" spans="1:5" s="2" customFormat="1" ht="31.5">
      <c r="A7" s="21" t="s">
        <v>1</v>
      </c>
      <c r="B7" s="21" t="s">
        <v>2</v>
      </c>
      <c r="C7" s="5" t="s">
        <v>41</v>
      </c>
      <c r="D7" s="39" t="s">
        <v>45</v>
      </c>
      <c r="E7" s="21" t="s">
        <v>52</v>
      </c>
    </row>
    <row r="8" spans="1:5" s="2" customFormat="1" ht="16.5" customHeight="1">
      <c r="A8" s="6">
        <v>1</v>
      </c>
      <c r="B8" s="29" t="s">
        <v>4</v>
      </c>
      <c r="C8" s="297">
        <v>7763.867</v>
      </c>
      <c r="D8" s="298">
        <v>7763.867</v>
      </c>
      <c r="E8" s="60">
        <f>D8/C8*100</f>
        <v>100</v>
      </c>
    </row>
    <row r="9" spans="1:5" s="2" customFormat="1" ht="15.75">
      <c r="A9" s="7">
        <v>2</v>
      </c>
      <c r="B9" s="29" t="s">
        <v>5</v>
      </c>
      <c r="C9" s="299">
        <v>8998.438</v>
      </c>
      <c r="D9" s="300">
        <v>8941.438</v>
      </c>
      <c r="E9" s="60">
        <f aca="true" t="shared" si="0" ref="E9:E26">D9/C9*100</f>
        <v>99.36655672906787</v>
      </c>
    </row>
    <row r="10" spans="1:5" s="2" customFormat="1" ht="15.75">
      <c r="A10" s="7">
        <v>3</v>
      </c>
      <c r="B10" s="29" t="s">
        <v>42</v>
      </c>
      <c r="C10" s="299">
        <v>9462.835</v>
      </c>
      <c r="D10" s="300">
        <v>9462.835</v>
      </c>
      <c r="E10" s="60">
        <f t="shared" si="0"/>
        <v>100</v>
      </c>
    </row>
    <row r="11" spans="1:5" s="2" customFormat="1" ht="15.75">
      <c r="A11" s="7">
        <v>4</v>
      </c>
      <c r="B11" s="29" t="s">
        <v>6</v>
      </c>
      <c r="C11" s="299">
        <v>7521.2</v>
      </c>
      <c r="D11" s="300">
        <v>7521.2</v>
      </c>
      <c r="E11" s="60">
        <f t="shared" si="0"/>
        <v>100</v>
      </c>
    </row>
    <row r="12" spans="1:5" s="2" customFormat="1" ht="15.75">
      <c r="A12" s="7">
        <v>5</v>
      </c>
      <c r="B12" s="29" t="s">
        <v>7</v>
      </c>
      <c r="C12" s="301">
        <v>12832.315</v>
      </c>
      <c r="D12" s="302">
        <v>12832.315</v>
      </c>
      <c r="E12" s="60">
        <f t="shared" si="0"/>
        <v>100</v>
      </c>
    </row>
    <row r="13" spans="1:5" s="2" customFormat="1" ht="15.75">
      <c r="A13" s="7">
        <v>6</v>
      </c>
      <c r="B13" s="29" t="s">
        <v>8</v>
      </c>
      <c r="C13" s="299">
        <v>5446.033</v>
      </c>
      <c r="D13" s="300">
        <v>5446.033</v>
      </c>
      <c r="E13" s="60">
        <f t="shared" si="0"/>
        <v>100</v>
      </c>
    </row>
    <row r="14" spans="1:5" s="2" customFormat="1" ht="15.75">
      <c r="A14" s="7">
        <v>7</v>
      </c>
      <c r="B14" s="29" t="s">
        <v>9</v>
      </c>
      <c r="C14" s="299">
        <v>3955.7</v>
      </c>
      <c r="D14" s="300">
        <v>3955.7</v>
      </c>
      <c r="E14" s="60">
        <f t="shared" si="0"/>
        <v>100</v>
      </c>
    </row>
    <row r="15" spans="1:5" s="2" customFormat="1" ht="15.75">
      <c r="A15" s="7">
        <v>8</v>
      </c>
      <c r="B15" s="29" t="s">
        <v>10</v>
      </c>
      <c r="C15" s="299">
        <v>5522.8</v>
      </c>
      <c r="D15" s="300">
        <v>5522.8</v>
      </c>
      <c r="E15" s="60">
        <f t="shared" si="0"/>
        <v>100</v>
      </c>
    </row>
    <row r="16" spans="1:5" s="2" customFormat="1" ht="15.75">
      <c r="A16" s="7">
        <v>9</v>
      </c>
      <c r="B16" s="29" t="s">
        <v>11</v>
      </c>
      <c r="C16" s="299">
        <v>5617.5</v>
      </c>
      <c r="D16" s="300">
        <v>5617.5</v>
      </c>
      <c r="E16" s="60">
        <f t="shared" si="0"/>
        <v>100</v>
      </c>
    </row>
    <row r="17" spans="1:5" s="2" customFormat="1" ht="15.75">
      <c r="A17" s="7">
        <v>10</v>
      </c>
      <c r="B17" s="29" t="s">
        <v>12</v>
      </c>
      <c r="C17" s="299">
        <v>7254.623</v>
      </c>
      <c r="D17" s="300">
        <v>7254.623</v>
      </c>
      <c r="E17" s="60">
        <f t="shared" si="0"/>
        <v>100</v>
      </c>
    </row>
    <row r="18" spans="1:5" s="2" customFormat="1" ht="15.75">
      <c r="A18" s="7">
        <v>11</v>
      </c>
      <c r="B18" s="29" t="s">
        <v>13</v>
      </c>
      <c r="C18" s="299">
        <v>3903</v>
      </c>
      <c r="D18" s="300">
        <v>3903</v>
      </c>
      <c r="E18" s="60">
        <f t="shared" si="0"/>
        <v>100</v>
      </c>
    </row>
    <row r="19" spans="1:5" s="2" customFormat="1" ht="15.75">
      <c r="A19" s="7">
        <v>12</v>
      </c>
      <c r="B19" s="29" t="s">
        <v>14</v>
      </c>
      <c r="C19" s="299">
        <v>2824.048</v>
      </c>
      <c r="D19" s="300">
        <v>2824.048</v>
      </c>
      <c r="E19" s="60">
        <f t="shared" si="0"/>
        <v>100</v>
      </c>
    </row>
    <row r="20" spans="1:5" s="2" customFormat="1" ht="15.75">
      <c r="A20" s="7">
        <v>13</v>
      </c>
      <c r="B20" s="29" t="s">
        <v>15</v>
      </c>
      <c r="C20" s="299">
        <v>1765.46</v>
      </c>
      <c r="D20" s="300">
        <v>1765.46</v>
      </c>
      <c r="E20" s="60">
        <f t="shared" si="0"/>
        <v>100</v>
      </c>
    </row>
    <row r="21" spans="1:5" s="2" customFormat="1" ht="15.75">
      <c r="A21" s="7">
        <v>14</v>
      </c>
      <c r="B21" s="29" t="s">
        <v>16</v>
      </c>
      <c r="C21" s="299">
        <v>13079.21</v>
      </c>
      <c r="D21" s="300">
        <v>13079.21</v>
      </c>
      <c r="E21" s="60">
        <f t="shared" si="0"/>
        <v>100</v>
      </c>
    </row>
    <row r="22" spans="1:5" s="2" customFormat="1" ht="15.75">
      <c r="A22" s="7">
        <v>15</v>
      </c>
      <c r="B22" s="29" t="s">
        <v>17</v>
      </c>
      <c r="C22" s="301">
        <v>3603.54</v>
      </c>
      <c r="D22" s="302">
        <v>3603.54</v>
      </c>
      <c r="E22" s="60">
        <f t="shared" si="0"/>
        <v>100</v>
      </c>
    </row>
    <row r="23" spans="1:5" s="2" customFormat="1" ht="15.75">
      <c r="A23" s="7">
        <v>16</v>
      </c>
      <c r="B23" s="29" t="s">
        <v>18</v>
      </c>
      <c r="C23" s="301">
        <v>6403.79</v>
      </c>
      <c r="D23" s="302">
        <v>6403.79</v>
      </c>
      <c r="E23" s="60">
        <f t="shared" si="0"/>
        <v>100</v>
      </c>
    </row>
    <row r="24" spans="1:5" s="2" customFormat="1" ht="15.75">
      <c r="A24" s="7">
        <v>17</v>
      </c>
      <c r="B24" s="29" t="s">
        <v>19</v>
      </c>
      <c r="C24" s="299">
        <v>4953.486</v>
      </c>
      <c r="D24" s="300">
        <v>4953.486</v>
      </c>
      <c r="E24" s="60">
        <f t="shared" si="0"/>
        <v>100</v>
      </c>
    </row>
    <row r="25" spans="1:5" s="2" customFormat="1" ht="15.75">
      <c r="A25" s="7">
        <v>18</v>
      </c>
      <c r="B25" s="29" t="s">
        <v>20</v>
      </c>
      <c r="C25" s="301">
        <v>6310.77</v>
      </c>
      <c r="D25" s="296">
        <v>6310.77</v>
      </c>
      <c r="E25" s="60">
        <f t="shared" si="0"/>
        <v>100</v>
      </c>
    </row>
    <row r="26" spans="1:5" s="2" customFormat="1" ht="15.75">
      <c r="A26" s="7">
        <v>19</v>
      </c>
      <c r="B26" s="29" t="s">
        <v>22</v>
      </c>
      <c r="C26" s="299">
        <v>79345.4977</v>
      </c>
      <c r="D26" s="295">
        <v>74994.17887</v>
      </c>
      <c r="E26" s="60">
        <f t="shared" si="0"/>
        <v>94.51598520882426</v>
      </c>
    </row>
    <row r="27" spans="1:5" s="2" customFormat="1" ht="19.5" customHeight="1">
      <c r="A27" s="8"/>
      <c r="B27" s="30" t="s">
        <v>21</v>
      </c>
      <c r="C27" s="61">
        <f>SUM(C8:C26)</f>
        <v>196564.1127</v>
      </c>
      <c r="D27" s="62">
        <f>SUM(D8:D26)</f>
        <v>192155.79387</v>
      </c>
      <c r="E27" s="195">
        <f>D27/C27*100</f>
        <v>97.75731247711118</v>
      </c>
    </row>
    <row r="28" s="2" customFormat="1" ht="15.75"/>
    <row r="29" s="2" customFormat="1" ht="15.75"/>
  </sheetData>
  <sheetProtection/>
  <mergeCells count="3">
    <mergeCell ref="C6:E6"/>
    <mergeCell ref="A4:E4"/>
    <mergeCell ref="A5:E5"/>
  </mergeCells>
  <printOptions/>
  <pageMargins left="0.99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Ондар Айлана Васильевна</cp:lastModifiedBy>
  <cp:lastPrinted>2018-04-23T11:25:01Z</cp:lastPrinted>
  <dcterms:created xsi:type="dcterms:W3CDTF">1996-10-08T23:32:33Z</dcterms:created>
  <dcterms:modified xsi:type="dcterms:W3CDTF">2018-05-16T04:23:04Z</dcterms:modified>
  <cp:category/>
  <cp:version/>
  <cp:contentType/>
  <cp:contentStatus/>
</cp:coreProperties>
</file>